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lcaachen-my.sharepoint.com/personal/konrad_frischkorn_dlc-aachen_de/Documents/Saison+Veranstaltungsorga/"/>
    </mc:Choice>
  </mc:AlternateContent>
  <xr:revisionPtr revIDLastSave="0" documentId="8_{FD2D8970-36E0-4747-8D51-C60A1C5A67AA}" xr6:coauthVersionLast="47" xr6:coauthVersionMax="47" xr10:uidLastSave="{00000000-0000-0000-0000-000000000000}"/>
  <bookViews>
    <workbookView xWindow="-108" yWindow="-108" windowWidth="23256" windowHeight="12456" firstSheet="7" activeTab="7" xr2:uid="{91086F63-F23C-41DD-BB47-29EF92DF5783}"/>
  </bookViews>
  <sheets>
    <sheet name="Übersicht" sheetId="20" r:id="rId1"/>
    <sheet name="2. Bundesliga Männer" sheetId="4" r:id="rId2"/>
    <sheet name="2. Bundesliga Frauen" sheetId="13" r:id="rId3"/>
    <sheet name="NRW-Liga Männer" sheetId="8" r:id="rId4"/>
    <sheet name="NRW-Liga Frauen" sheetId="6" r:id="rId5"/>
    <sheet name="Regionalliga Frauen" sheetId="7" r:id="rId6"/>
    <sheet name="Regionalliga Männer" sheetId="9" r:id="rId7"/>
    <sheet name="Oberliga Frauen" sheetId="24" r:id="rId8"/>
    <sheet name="Verbandsliga Süd Männer" sheetId="16" r:id="rId9"/>
    <sheet name="Übersicht Männer" sheetId="21" state="hidden" r:id="rId10"/>
    <sheet name="Übersicht Frauen" sheetId="22" state="hidden" r:id="rId11"/>
    <sheet name="Daten" sheetId="18" state="hidden" r:id="rId12"/>
  </sheets>
  <definedNames>
    <definedName name="_xlnm._FilterDatabase" localSheetId="9" hidden="1">'Übersicht Männer'!$B$4:$O$24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8" l="1"/>
  <c r="M7" i="22"/>
  <c r="J4" i="21"/>
  <c r="M4" i="21"/>
  <c r="J5" i="21"/>
  <c r="M5" i="21"/>
  <c r="J6" i="21"/>
  <c r="M6" i="21"/>
  <c r="D117" i="18"/>
  <c r="M5" i="7"/>
  <c r="D84" i="18"/>
  <c r="D134" i="18"/>
  <c r="D154" i="18"/>
  <c r="D155" i="18"/>
  <c r="D156" i="18"/>
  <c r="I10" i="21"/>
  <c r="I11" i="21"/>
  <c r="E10" i="21"/>
  <c r="O10" i="21"/>
  <c r="O11" i="21"/>
  <c r="O12" i="21"/>
  <c r="O9" i="22"/>
  <c r="L10" i="22"/>
  <c r="D38" i="18"/>
  <c r="J5" i="20"/>
  <c r="Q5" i="20"/>
  <c r="O5" i="20"/>
  <c r="F5" i="20"/>
  <c r="G5" i="20"/>
  <c r="I5" i="20"/>
  <c r="K5" i="20"/>
  <c r="L5" i="20"/>
  <c r="M5" i="20"/>
  <c r="N5" i="20"/>
  <c r="P5" i="20"/>
  <c r="H5" i="20"/>
  <c r="E5" i="13"/>
  <c r="X5" i="20"/>
  <c r="T5" i="20"/>
  <c r="R5" i="20"/>
  <c r="U5" i="20"/>
  <c r="W5" i="20"/>
  <c r="S5" i="20"/>
  <c r="E5" i="20"/>
  <c r="D5" i="20"/>
  <c r="E5" i="24"/>
  <c r="G5" i="9"/>
  <c r="I5" i="7"/>
  <c r="E5" i="16"/>
  <c r="I5" i="16"/>
  <c r="G5" i="24"/>
  <c r="C5" i="24"/>
  <c r="E5" i="9"/>
  <c r="C5" i="9"/>
  <c r="I5" i="9"/>
  <c r="K5" i="9"/>
  <c r="K5" i="7"/>
  <c r="G5" i="7"/>
  <c r="E5" i="7"/>
  <c r="R18" i="22"/>
  <c r="R19" i="22"/>
  <c r="R20" i="22"/>
  <c r="R17" i="22"/>
  <c r="N18" i="22"/>
  <c r="N19" i="22"/>
  <c r="N20" i="22"/>
  <c r="N17" i="22"/>
  <c r="I18" i="22"/>
  <c r="I19" i="22"/>
  <c r="I20" i="22"/>
  <c r="I17" i="22"/>
  <c r="E18" i="22"/>
  <c r="E19" i="22"/>
  <c r="E20" i="22"/>
  <c r="E17" i="22"/>
  <c r="I5" i="24"/>
  <c r="F19" i="21"/>
  <c r="G20" i="21"/>
  <c r="G21" i="21"/>
  <c r="G22" i="21"/>
  <c r="G23" i="21"/>
  <c r="G24" i="21"/>
  <c r="E20" i="21"/>
  <c r="E21" i="21"/>
  <c r="E22" i="21"/>
  <c r="E23" i="21"/>
  <c r="E24" i="21"/>
  <c r="K15" i="21"/>
  <c r="K16" i="21"/>
  <c r="K17" i="21"/>
  <c r="K18" i="21"/>
  <c r="K19" i="21"/>
  <c r="F15" i="21"/>
  <c r="F16" i="21"/>
  <c r="F17" i="21"/>
  <c r="F18" i="21"/>
  <c r="D15" i="21"/>
  <c r="D51" i="18"/>
  <c r="D16" i="21"/>
  <c r="D149" i="18"/>
  <c r="D17" i="21"/>
  <c r="D18" i="21"/>
  <c r="D19" i="21"/>
  <c r="B15" i="21"/>
  <c r="D118" i="18"/>
  <c r="B16" i="21"/>
  <c r="B17" i="21"/>
  <c r="B18" i="21"/>
  <c r="B19" i="21"/>
  <c r="L10" i="21"/>
  <c r="L11" i="21"/>
  <c r="L12" i="21"/>
  <c r="L13" i="21"/>
  <c r="L14" i="21"/>
  <c r="O13" i="21"/>
  <c r="O14" i="21"/>
  <c r="I12" i="21"/>
  <c r="D32" i="18"/>
  <c r="O10" i="22"/>
  <c r="I13" i="21"/>
  <c r="I14" i="21"/>
  <c r="E11" i="21"/>
  <c r="E12" i="21"/>
  <c r="E13" i="21"/>
  <c r="E14" i="21"/>
  <c r="C10" i="21"/>
  <c r="C11" i="21"/>
  <c r="C12" i="21"/>
  <c r="C13" i="21"/>
  <c r="C14" i="21"/>
  <c r="H4" i="21"/>
  <c r="H5" i="21"/>
  <c r="H6" i="21"/>
  <c r="H7" i="21"/>
  <c r="H8" i="21"/>
  <c r="H9" i="21"/>
  <c r="I4" i="21"/>
  <c r="I5" i="21"/>
  <c r="I6" i="21"/>
  <c r="I7" i="21"/>
  <c r="I8" i="21"/>
  <c r="I9" i="21"/>
  <c r="J7" i="21"/>
  <c r="J8" i="21"/>
  <c r="J9" i="21"/>
  <c r="M7" i="21"/>
  <c r="M8" i="21"/>
  <c r="M9" i="21"/>
  <c r="Q20" i="21"/>
  <c r="Q21" i="21"/>
  <c r="Q22" i="21"/>
  <c r="Q23" i="21"/>
  <c r="Q24" i="21"/>
  <c r="P15" i="21"/>
  <c r="P16" i="21"/>
  <c r="P17" i="21"/>
  <c r="P18" i="21"/>
  <c r="P19" i="21"/>
  <c r="Q14" i="22"/>
  <c r="Q15" i="22"/>
  <c r="Q16" i="22"/>
  <c r="Q13" i="22"/>
  <c r="K16" i="22"/>
  <c r="K15" i="22"/>
  <c r="K14" i="22"/>
  <c r="K13" i="22"/>
  <c r="H16" i="22"/>
  <c r="H15" i="22"/>
  <c r="H14" i="22"/>
  <c r="H13" i="22"/>
  <c r="F16" i="22"/>
  <c r="F15" i="22"/>
  <c r="F14" i="22"/>
  <c r="F13" i="22"/>
  <c r="B16" i="22"/>
  <c r="B15" i="22"/>
  <c r="B14" i="22"/>
  <c r="B13" i="22"/>
  <c r="L12" i="22"/>
  <c r="L11" i="22"/>
  <c r="L9" i="22"/>
  <c r="I12" i="22"/>
  <c r="I11" i="22"/>
  <c r="I10" i="22"/>
  <c r="I9" i="22"/>
  <c r="C12" i="22"/>
  <c r="C11" i="22"/>
  <c r="C10" i="22"/>
  <c r="C9" i="22"/>
  <c r="P8" i="22"/>
  <c r="P7" i="22"/>
  <c r="P6" i="22"/>
  <c r="P5" i="22"/>
  <c r="P4" i="22"/>
  <c r="M8" i="22"/>
  <c r="M6" i="22"/>
  <c r="D19" i="18"/>
  <c r="N4" i="21"/>
  <c r="N5" i="21"/>
  <c r="N6" i="21"/>
  <c r="M5" i="22"/>
  <c r="M4" i="22"/>
  <c r="I5" i="22"/>
  <c r="I6" i="22"/>
  <c r="I7" i="22"/>
  <c r="I8" i="22"/>
  <c r="I4" i="22"/>
  <c r="I26" i="22"/>
  <c r="G5" i="22"/>
  <c r="G6" i="22"/>
  <c r="G7" i="22"/>
  <c r="G8" i="22"/>
  <c r="G4" i="22"/>
  <c r="D24" i="18"/>
  <c r="D25" i="18"/>
  <c r="D26" i="18"/>
  <c r="D27" i="18"/>
  <c r="D28" i="18"/>
  <c r="D29" i="18"/>
  <c r="E29" i="18"/>
  <c r="D33" i="18"/>
  <c r="D34" i="18"/>
  <c r="D30" i="18"/>
  <c r="D31" i="18"/>
  <c r="D35" i="18"/>
  <c r="D36" i="18"/>
  <c r="E36" i="18"/>
  <c r="D39" i="18"/>
  <c r="D40" i="18"/>
  <c r="D41" i="18"/>
  <c r="D42" i="18"/>
  <c r="D44" i="18"/>
  <c r="D47" i="18"/>
  <c r="D43" i="18"/>
  <c r="D45" i="18"/>
  <c r="D46" i="18"/>
  <c r="D49" i="18"/>
  <c r="D52" i="18"/>
  <c r="D56" i="18"/>
  <c r="D57" i="18"/>
  <c r="D58" i="18"/>
  <c r="D59" i="18"/>
  <c r="D60" i="18"/>
  <c r="D62" i="18"/>
  <c r="D64" i="18"/>
  <c r="D61" i="18"/>
  <c r="D55" i="18"/>
  <c r="D53" i="18"/>
  <c r="D63" i="18"/>
  <c r="D66" i="18"/>
  <c r="D67" i="18"/>
  <c r="D68" i="18"/>
  <c r="D69" i="18"/>
  <c r="D70" i="18"/>
  <c r="D71" i="18"/>
  <c r="D72" i="18"/>
  <c r="D73" i="18"/>
  <c r="D74" i="18"/>
  <c r="D75" i="18"/>
  <c r="D78" i="18"/>
  <c r="D76" i="18"/>
  <c r="D77" i="18"/>
  <c r="D79" i="18"/>
  <c r="D80" i="18"/>
  <c r="D83" i="18"/>
  <c r="D81" i="18"/>
  <c r="D82" i="18"/>
  <c r="D85" i="18"/>
  <c r="D86" i="18"/>
  <c r="D87" i="18"/>
  <c r="D90" i="18"/>
  <c r="D91" i="18"/>
  <c r="D93" i="18"/>
  <c r="D96" i="18"/>
  <c r="D89" i="18"/>
  <c r="D97" i="18"/>
  <c r="D98" i="18"/>
  <c r="E98" i="18"/>
  <c r="D92" i="18"/>
  <c r="D99" i="18"/>
  <c r="D100" i="18"/>
  <c r="D101" i="18"/>
  <c r="D102" i="18"/>
  <c r="D103" i="18"/>
  <c r="E103" i="18"/>
  <c r="D104" i="18"/>
  <c r="D105" i="18"/>
  <c r="D106" i="18"/>
  <c r="D107" i="18"/>
  <c r="D108" i="18"/>
  <c r="D109" i="18"/>
  <c r="D110" i="18"/>
  <c r="D111" i="18"/>
  <c r="E111" i="18"/>
  <c r="D112" i="18"/>
  <c r="D113" i="18"/>
  <c r="D114" i="18"/>
  <c r="E114" i="18"/>
  <c r="D116" i="18"/>
  <c r="D119" i="18"/>
  <c r="D121" i="18"/>
  <c r="D122" i="18"/>
  <c r="D124" i="18"/>
  <c r="D125" i="18"/>
  <c r="D127" i="18"/>
  <c r="E127" i="18"/>
  <c r="D129" i="18"/>
  <c r="D115" i="18"/>
  <c r="D130" i="18"/>
  <c r="D123" i="18"/>
  <c r="D131" i="18"/>
  <c r="D132" i="18"/>
  <c r="E132" i="18"/>
  <c r="D126" i="18"/>
  <c r="D120" i="18"/>
  <c r="E120" i="18"/>
  <c r="D133" i="18"/>
  <c r="D128" i="18"/>
  <c r="D136" i="18"/>
  <c r="D135" i="18"/>
  <c r="D137" i="18"/>
  <c r="D139" i="18"/>
  <c r="D138" i="18"/>
  <c r="D140" i="18"/>
  <c r="D141" i="18"/>
  <c r="D142" i="18"/>
  <c r="D143" i="18"/>
  <c r="D144" i="18"/>
  <c r="D145" i="18"/>
  <c r="D146" i="18"/>
  <c r="D147" i="18"/>
  <c r="D148" i="18"/>
  <c r="D150" i="18"/>
  <c r="D151" i="18"/>
  <c r="D152" i="18"/>
  <c r="D153" i="18"/>
  <c r="D48" i="18"/>
  <c r="D50" i="18"/>
  <c r="D65" i="18"/>
  <c r="D88" i="18"/>
  <c r="E88" i="18"/>
  <c r="D94" i="18"/>
  <c r="D95" i="18"/>
  <c r="D37" i="18"/>
  <c r="D2" i="18"/>
  <c r="D3" i="18"/>
  <c r="D4" i="18"/>
  <c r="D5" i="18"/>
  <c r="D6" i="18"/>
  <c r="E6" i="18"/>
  <c r="D7" i="18"/>
  <c r="D8" i="18"/>
  <c r="D9" i="18"/>
  <c r="D10" i="18"/>
  <c r="D11" i="18"/>
  <c r="D12" i="18"/>
  <c r="E12" i="18"/>
  <c r="D13" i="18"/>
  <c r="D14" i="18"/>
  <c r="D15" i="18"/>
  <c r="D16" i="18"/>
  <c r="D17" i="18"/>
  <c r="D18" i="18"/>
  <c r="D20" i="18"/>
  <c r="D21" i="18"/>
  <c r="D22" i="18"/>
  <c r="D23" i="18"/>
  <c r="O11" i="22"/>
  <c r="O12" i="22"/>
  <c r="D10" i="22"/>
  <c r="D11" i="22"/>
  <c r="D12" i="22"/>
  <c r="D9" i="22"/>
  <c r="J5" i="22"/>
  <c r="E54" i="18"/>
  <c r="J6" i="22"/>
  <c r="J7" i="22"/>
  <c r="J8" i="22"/>
  <c r="J4" i="22"/>
  <c r="L21" i="21"/>
  <c r="L22" i="21"/>
  <c r="L23" i="21"/>
  <c r="L24" i="21"/>
  <c r="L20" i="21"/>
  <c r="N7" i="21"/>
  <c r="N8" i="21"/>
  <c r="N9" i="21"/>
  <c r="D8" i="13"/>
  <c r="G53" i="18"/>
  <c r="G109" i="18"/>
  <c r="L7" i="4"/>
  <c r="D9" i="8"/>
  <c r="J7" i="13"/>
  <c r="L7" i="13"/>
  <c r="F10" i="7"/>
  <c r="D10" i="16"/>
  <c r="F7" i="6"/>
  <c r="H10" i="16"/>
  <c r="F9" i="24"/>
  <c r="G19" i="18"/>
  <c r="H11" i="9"/>
  <c r="H137" i="18"/>
  <c r="E80" i="18"/>
  <c r="E38" i="18"/>
  <c r="E109" i="18"/>
  <c r="E143" i="18"/>
  <c r="E91" i="18"/>
  <c r="E21" i="18"/>
  <c r="E136" i="18"/>
  <c r="E56" i="18"/>
  <c r="E66" i="18"/>
  <c r="E19" i="18"/>
  <c r="E10" i="18"/>
  <c r="E107" i="18"/>
  <c r="E79" i="18"/>
  <c r="E118" i="18"/>
  <c r="E53" i="18"/>
  <c r="E99" i="18"/>
  <c r="E13" i="18"/>
  <c r="E11" i="18"/>
  <c r="E145" i="18"/>
  <c r="E9" i="18"/>
  <c r="E2" i="18"/>
  <c r="E153" i="18"/>
  <c r="E18" i="18"/>
  <c r="E31" i="18"/>
  <c r="E121" i="18"/>
  <c r="E131" i="18"/>
  <c r="E37" i="18"/>
  <c r="E116" i="18"/>
  <c r="E137" i="18"/>
  <c r="E35" i="18"/>
  <c r="E23" i="18"/>
  <c r="E122" i="18"/>
  <c r="E65" i="18"/>
  <c r="E59" i="18"/>
  <c r="E52" i="18"/>
  <c r="E44" i="18"/>
  <c r="E128" i="18"/>
  <c r="E108" i="18"/>
  <c r="E147" i="18"/>
  <c r="E67" i="18"/>
  <c r="E125" i="18"/>
  <c r="E8" i="18"/>
  <c r="E97" i="18"/>
  <c r="E151" i="18"/>
  <c r="E72" i="18"/>
  <c r="E135" i="18"/>
  <c r="E148" i="18"/>
  <c r="E63" i="18"/>
  <c r="E39" i="18"/>
  <c r="E5" i="18"/>
  <c r="E43" i="18"/>
  <c r="E27" i="18"/>
  <c r="E3" i="18"/>
  <c r="E83" i="18"/>
  <c r="E154" i="18"/>
  <c r="E96" i="18"/>
  <c r="E49" i="18"/>
  <c r="E20" i="18"/>
  <c r="E69" i="18"/>
  <c r="E47" i="18"/>
  <c r="E102" i="18"/>
  <c r="E64" i="18"/>
  <c r="E22" i="18"/>
  <c r="E68" i="18"/>
  <c r="E90" i="18"/>
  <c r="E95" i="18"/>
  <c r="E149" i="18"/>
  <c r="E133" i="18"/>
  <c r="E112" i="18"/>
  <c r="E78" i="18"/>
  <c r="E115" i="18"/>
  <c r="E110" i="18"/>
  <c r="E152" i="18"/>
  <c r="E17" i="18"/>
  <c r="E104" i="18"/>
  <c r="E138" i="18"/>
  <c r="E123" i="18"/>
  <c r="E130" i="18"/>
  <c r="E42" i="18"/>
  <c r="E40" i="18"/>
  <c r="E142" i="18"/>
  <c r="E100" i="18"/>
  <c r="E32" i="18"/>
  <c r="E101" i="18"/>
  <c r="E81" i="18"/>
  <c r="E62" i="18"/>
  <c r="E58" i="18"/>
  <c r="E30" i="18"/>
  <c r="E16" i="18"/>
  <c r="E25" i="18"/>
  <c r="E73" i="18"/>
  <c r="E155" i="18"/>
  <c r="E134" i="18"/>
  <c r="E144" i="18"/>
  <c r="E113" i="18"/>
  <c r="E46" i="18"/>
  <c r="E34" i="18"/>
  <c r="E24" i="18"/>
  <c r="E55" i="18"/>
  <c r="E119" i="18"/>
  <c r="E26" i="18"/>
  <c r="E48" i="18"/>
  <c r="E74" i="18"/>
  <c r="E4" i="18"/>
  <c r="E28" i="18"/>
  <c r="E93" i="18"/>
  <c r="E71" i="18"/>
  <c r="E85" i="18"/>
  <c r="E57" i="18"/>
  <c r="E126" i="18"/>
  <c r="E84" i="18"/>
  <c r="E156" i="18"/>
  <c r="H12" i="4"/>
  <c r="F9" i="7"/>
  <c r="D10" i="4"/>
  <c r="H9" i="16"/>
  <c r="H8" i="16"/>
  <c r="F8" i="8"/>
  <c r="D9" i="24"/>
  <c r="J8" i="9"/>
  <c r="E129" i="18"/>
  <c r="L10" i="7"/>
  <c r="F9" i="9"/>
  <c r="F8" i="13"/>
  <c r="H75" i="18"/>
  <c r="J9" i="16"/>
  <c r="N11" i="13"/>
  <c r="H8" i="4"/>
  <c r="L10" i="13"/>
  <c r="E70" i="18"/>
  <c r="J9" i="8"/>
  <c r="H10" i="7"/>
  <c r="H11" i="8"/>
  <c r="J9" i="13"/>
  <c r="N9" i="13"/>
  <c r="D8" i="6"/>
  <c r="J9" i="4"/>
  <c r="J8" i="8"/>
  <c r="F7" i="24"/>
  <c r="H10" i="4"/>
  <c r="D11" i="4"/>
  <c r="F10" i="16"/>
  <c r="L10" i="4"/>
  <c r="F8" i="9"/>
  <c r="F10" i="6"/>
  <c r="J7" i="6"/>
  <c r="L12" i="4"/>
  <c r="F9" i="13"/>
  <c r="F8" i="6"/>
  <c r="F9" i="16"/>
  <c r="J11" i="13"/>
  <c r="J10" i="7"/>
  <c r="H7" i="24"/>
  <c r="L10" i="6"/>
  <c r="D7" i="8"/>
  <c r="G15" i="18"/>
  <c r="E61" i="18"/>
  <c r="E146" i="18"/>
  <c r="E7" i="18"/>
  <c r="E77" i="18"/>
  <c r="L7" i="7"/>
  <c r="D8" i="9"/>
  <c r="L8" i="8"/>
  <c r="D7" i="9"/>
  <c r="H10" i="9"/>
  <c r="F10" i="13"/>
  <c r="D7" i="6"/>
  <c r="L10" i="9"/>
  <c r="D8" i="7"/>
  <c r="J11" i="8"/>
  <c r="F10" i="24"/>
  <c r="J8" i="4"/>
  <c r="J9" i="6"/>
  <c r="F7" i="13"/>
  <c r="F8" i="16"/>
  <c r="J7" i="9"/>
  <c r="L11" i="4"/>
  <c r="H8" i="7"/>
  <c r="D11" i="13"/>
  <c r="L9" i="8"/>
  <c r="N7" i="4"/>
  <c r="D8" i="4"/>
  <c r="L10" i="8"/>
  <c r="H8" i="13"/>
  <c r="L8" i="7"/>
  <c r="D11" i="8"/>
  <c r="L9" i="4"/>
  <c r="D11" i="9"/>
  <c r="J8" i="6"/>
  <c r="E41" i="18"/>
  <c r="E51" i="18"/>
  <c r="E15" i="18"/>
  <c r="E75" i="18"/>
  <c r="L8" i="6"/>
  <c r="H7" i="16"/>
  <c r="H9" i="24"/>
  <c r="J12" i="4"/>
  <c r="F9" i="8"/>
  <c r="J8" i="24"/>
  <c r="J9" i="24"/>
  <c r="F11" i="9"/>
  <c r="F10" i="8"/>
  <c r="H8" i="6"/>
  <c r="J11" i="16"/>
  <c r="D12" i="4"/>
  <c r="L8" i="4"/>
  <c r="D9" i="13"/>
  <c r="D8" i="8"/>
  <c r="F10" i="4"/>
  <c r="J7" i="16"/>
  <c r="H10" i="6"/>
  <c r="H7" i="4"/>
  <c r="H9" i="4"/>
  <c r="L11" i="9"/>
  <c r="J8" i="13"/>
  <c r="J9" i="7"/>
  <c r="G54" i="18"/>
  <c r="L7" i="9"/>
  <c r="F7" i="9"/>
  <c r="D11" i="16"/>
  <c r="F7" i="7"/>
  <c r="J8" i="7"/>
  <c r="D7" i="4"/>
  <c r="H9" i="13"/>
  <c r="H7" i="13"/>
  <c r="L7" i="8"/>
  <c r="E150" i="18"/>
  <c r="E94" i="18"/>
  <c r="E86" i="18"/>
  <c r="E33" i="18"/>
  <c r="H11" i="16"/>
  <c r="F7" i="16"/>
  <c r="H9" i="8"/>
  <c r="J7" i="4"/>
  <c r="J11" i="9"/>
  <c r="D9" i="9"/>
  <c r="N7" i="13"/>
  <c r="L11" i="13"/>
  <c r="J11" i="4"/>
  <c r="H10" i="13"/>
  <c r="D7" i="7"/>
  <c r="F7" i="4"/>
  <c r="F9" i="4"/>
  <c r="H8" i="9"/>
  <c r="L8" i="13"/>
  <c r="H7" i="9"/>
  <c r="H8" i="8"/>
  <c r="J10" i="9"/>
  <c r="H9" i="9"/>
  <c r="N8" i="13"/>
  <c r="F11" i="16"/>
  <c r="F11" i="4"/>
  <c r="G92" i="18"/>
  <c r="J7" i="7"/>
  <c r="L11" i="8"/>
  <c r="L9" i="7"/>
  <c r="L8" i="9"/>
  <c r="D7" i="24"/>
  <c r="J7" i="24"/>
  <c r="N12" i="4"/>
  <c r="D10" i="7"/>
  <c r="D7" i="13"/>
  <c r="E50" i="18"/>
  <c r="H10" i="8"/>
  <c r="F11" i="8"/>
  <c r="H8" i="24"/>
  <c r="J7" i="8"/>
  <c r="H10" i="24"/>
  <c r="D9" i="16"/>
  <c r="L9" i="9"/>
  <c r="F8" i="24"/>
  <c r="L9" i="13"/>
  <c r="J8" i="16"/>
  <c r="N11" i="4"/>
  <c r="D9" i="7"/>
  <c r="F8" i="4"/>
  <c r="H11" i="13"/>
  <c r="J10" i="24"/>
  <c r="F12" i="4"/>
  <c r="H7" i="8"/>
  <c r="H9" i="7"/>
  <c r="J10" i="8"/>
  <c r="F11" i="13"/>
  <c r="D10" i="13"/>
  <c r="D8" i="24"/>
  <c r="J10" i="13"/>
  <c r="J9" i="9"/>
  <c r="F9" i="6"/>
  <c r="H7" i="7"/>
  <c r="H9" i="6"/>
  <c r="D10" i="24"/>
  <c r="D10" i="9"/>
  <c r="H11" i="4"/>
  <c r="F10" i="9"/>
  <c r="L7" i="6"/>
  <c r="N8" i="4"/>
  <c r="N9" i="4"/>
  <c r="D8" i="16"/>
  <c r="N10" i="4"/>
  <c r="J10" i="4"/>
  <c r="D9" i="4"/>
  <c r="J10" i="6"/>
  <c r="D10" i="6"/>
  <c r="D10" i="8"/>
  <c r="F7" i="8"/>
  <c r="F8" i="7"/>
  <c r="H7" i="6"/>
  <c r="N10" i="13"/>
  <c r="L9" i="6"/>
  <c r="J10" i="16"/>
  <c r="D9" i="6"/>
  <c r="G117" i="18"/>
  <c r="N7" i="7"/>
  <c r="N8" i="7"/>
  <c r="N9" i="7"/>
  <c r="N10" i="7"/>
  <c r="G110" i="18"/>
  <c r="G119" i="18"/>
  <c r="H46" i="18"/>
  <c r="H48" i="18"/>
  <c r="H132" i="18"/>
  <c r="H120" i="18"/>
  <c r="H96" i="18"/>
  <c r="H127" i="18"/>
  <c r="H9" i="18"/>
  <c r="H4" i="18"/>
  <c r="H155" i="18"/>
  <c r="H56" i="18"/>
  <c r="H88" i="18"/>
  <c r="H43" i="18"/>
  <c r="H103" i="18"/>
  <c r="H124" i="18"/>
  <c r="H93" i="18"/>
  <c r="H30" i="18"/>
  <c r="H33" i="18"/>
  <c r="H14" i="18"/>
  <c r="H128" i="18"/>
  <c r="H55" i="18"/>
  <c r="H144" i="18"/>
  <c r="H45" i="18"/>
  <c r="H129" i="18"/>
  <c r="H135" i="18"/>
  <c r="H105" i="18"/>
  <c r="H149" i="18"/>
  <c r="H92" i="18"/>
  <c r="H23" i="18"/>
  <c r="H94" i="18"/>
  <c r="H118" i="18"/>
  <c r="H87" i="18"/>
  <c r="G145" i="18"/>
  <c r="G45" i="18"/>
  <c r="G20" i="18"/>
  <c r="G133" i="18"/>
  <c r="G142" i="18"/>
  <c r="G17" i="18"/>
  <c r="G42" i="18"/>
  <c r="G131" i="18"/>
  <c r="G14" i="18"/>
  <c r="G80" i="18"/>
  <c r="G24" i="18"/>
  <c r="G79" i="18"/>
  <c r="G134" i="18"/>
  <c r="G67" i="18"/>
  <c r="G6" i="18"/>
  <c r="G43" i="18"/>
  <c r="G68" i="18"/>
  <c r="G65" i="18"/>
  <c r="G66" i="18"/>
  <c r="G76" i="18"/>
  <c r="G78" i="18"/>
  <c r="G13" i="18"/>
  <c r="G146" i="18"/>
  <c r="G136" i="18"/>
  <c r="G132" i="18"/>
  <c r="G30" i="18"/>
  <c r="G63" i="18"/>
  <c r="G3" i="18"/>
  <c r="G82" i="18"/>
  <c r="G21" i="18"/>
  <c r="H20" i="18"/>
  <c r="E141" i="18"/>
  <c r="E87" i="18"/>
  <c r="E124" i="18"/>
  <c r="E14" i="18"/>
  <c r="E140" i="18"/>
  <c r="E106" i="18"/>
  <c r="E89" i="18"/>
  <c r="E105" i="18"/>
  <c r="E76" i="18"/>
  <c r="E60" i="18"/>
  <c r="E117" i="18"/>
  <c r="E139" i="18"/>
  <c r="E92" i="18"/>
  <c r="E82" i="18"/>
  <c r="E45" i="18"/>
  <c r="G88" i="18"/>
  <c r="G36" i="18"/>
  <c r="G71" i="18"/>
  <c r="G72" i="18"/>
  <c r="G156" i="18"/>
  <c r="G128" i="18"/>
  <c r="G118" i="18"/>
  <c r="G37" i="18"/>
  <c r="G7" i="18"/>
  <c r="G91" i="18"/>
  <c r="G140" i="18"/>
  <c r="G4" i="18"/>
  <c r="G138" i="18"/>
  <c r="G121" i="18"/>
  <c r="G125" i="18"/>
  <c r="G116" i="18"/>
  <c r="G104" i="18"/>
  <c r="G70" i="18"/>
  <c r="G115" i="18"/>
  <c r="G113" i="18"/>
  <c r="G25" i="18"/>
  <c r="G74" i="18"/>
  <c r="G97" i="18"/>
  <c r="G155" i="18"/>
  <c r="G127" i="18"/>
  <c r="G56" i="18"/>
  <c r="G22" i="18"/>
  <c r="G47" i="18"/>
  <c r="G103" i="18"/>
  <c r="G154" i="18"/>
  <c r="G51" i="18"/>
  <c r="G99" i="18"/>
  <c r="G107" i="18"/>
  <c r="G102" i="18"/>
  <c r="G151" i="18"/>
  <c r="G101" i="18"/>
  <c r="G85" i="18"/>
  <c r="G86" i="18"/>
  <c r="G9" i="18"/>
  <c r="G12" i="18"/>
  <c r="G2" i="18"/>
  <c r="G11" i="18"/>
  <c r="G40" i="18"/>
  <c r="G75" i="18"/>
  <c r="G106" i="18"/>
  <c r="G96" i="18"/>
  <c r="G59" i="18"/>
  <c r="G93" i="18"/>
  <c r="G143" i="18"/>
  <c r="G35" i="18"/>
  <c r="G149" i="18"/>
  <c r="G89" i="18"/>
  <c r="G105" i="18"/>
  <c r="G73" i="18"/>
  <c r="G77" i="18"/>
  <c r="G112" i="18"/>
  <c r="G26" i="18"/>
  <c r="G144" i="18"/>
  <c r="G27" i="18"/>
  <c r="G8" i="18"/>
  <c r="G46" i="18"/>
  <c r="G18" i="18"/>
  <c r="G5" i="18"/>
  <c r="G29" i="18"/>
  <c r="G41" i="18"/>
  <c r="G33" i="18"/>
  <c r="G108" i="18"/>
  <c r="G39" i="18"/>
  <c r="G52" i="18"/>
  <c r="G58" i="18"/>
  <c r="G31" i="18"/>
  <c r="G94" i="18"/>
  <c r="G50" i="18"/>
  <c r="G123" i="18"/>
  <c r="G135" i="18"/>
  <c r="G139" i="18"/>
  <c r="G120" i="18"/>
  <c r="G111" i="18"/>
  <c r="G114" i="18"/>
  <c r="G32" i="18"/>
  <c r="G152" i="18"/>
  <c r="G64" i="18"/>
  <c r="G130" i="18"/>
  <c r="G16" i="18"/>
  <c r="G148" i="18"/>
  <c r="G147" i="18"/>
  <c r="G90" i="18"/>
  <c r="G83" i="18"/>
  <c r="G126" i="18"/>
  <c r="G129" i="18"/>
  <c r="G150" i="18"/>
  <c r="G95" i="18"/>
  <c r="G23" i="18"/>
  <c r="G49" i="18"/>
  <c r="G141" i="18"/>
  <c r="G153" i="18"/>
  <c r="G38" i="18"/>
  <c r="G57" i="18"/>
  <c r="G34" i="18"/>
  <c r="G48" i="18"/>
  <c r="G69" i="18"/>
  <c r="G87" i="18"/>
  <c r="G55" i="18"/>
  <c r="G124" i="18"/>
  <c r="G61" i="18"/>
  <c r="G28" i="18"/>
  <c r="G98" i="18"/>
  <c r="G81" i="18"/>
  <c r="G44" i="18"/>
  <c r="G84" i="18"/>
  <c r="G10" i="18"/>
  <c r="G122" i="18"/>
  <c r="G60" i="18"/>
  <c r="G62" i="18"/>
  <c r="G100" i="18"/>
  <c r="G137" i="18"/>
  <c r="H18" i="18"/>
  <c r="H5" i="18"/>
  <c r="H121" i="18"/>
  <c r="H131" i="18"/>
  <c r="H67" i="18"/>
  <c r="H17" i="18"/>
  <c r="H98" i="18"/>
  <c r="H126" i="18"/>
  <c r="H60" i="18"/>
  <c r="H54" i="18"/>
  <c r="H134" i="18"/>
  <c r="H125" i="18"/>
  <c r="H62" i="18"/>
  <c r="H61" i="18"/>
  <c r="H37" i="18"/>
  <c r="H82" i="18"/>
  <c r="H150" i="18"/>
  <c r="H53" i="18"/>
  <c r="H143" i="18"/>
  <c r="H76" i="18"/>
  <c r="H12" i="18"/>
  <c r="H25" i="18"/>
  <c r="H107" i="18"/>
  <c r="H90" i="18"/>
  <c r="H29" i="18"/>
  <c r="H115" i="18"/>
  <c r="H8" i="18"/>
  <c r="H22" i="18"/>
  <c r="H112" i="18"/>
  <c r="H15" i="18"/>
  <c r="H153" i="18"/>
  <c r="H31" i="18"/>
  <c r="H66" i="18"/>
  <c r="H19" i="18"/>
  <c r="H148" i="18"/>
  <c r="H40" i="18"/>
  <c r="H10" i="18"/>
  <c r="H38" i="18"/>
  <c r="H139" i="18"/>
  <c r="H35" i="18"/>
  <c r="H156" i="18"/>
  <c r="H49" i="18"/>
  <c r="H151" i="18"/>
  <c r="H152" i="18"/>
  <c r="H3" i="18"/>
  <c r="H110" i="18"/>
  <c r="H51" i="18"/>
  <c r="H59" i="18"/>
  <c r="H109" i="18"/>
  <c r="H145" i="18"/>
  <c r="H28" i="18"/>
  <c r="H106" i="18"/>
  <c r="H138" i="18"/>
  <c r="H77" i="18"/>
  <c r="H2" i="18"/>
  <c r="H71" i="18"/>
  <c r="H27" i="18"/>
  <c r="H117" i="18"/>
  <c r="H136" i="18"/>
  <c r="H41" i="18"/>
  <c r="H7" i="18"/>
  <c r="H95" i="18"/>
  <c r="H6" i="18"/>
  <c r="H34" i="18"/>
  <c r="H100" i="18"/>
  <c r="H16" i="18"/>
  <c r="H42" i="18"/>
  <c r="H91" i="18"/>
  <c r="H108" i="18"/>
  <c r="H58" i="18"/>
  <c r="H13" i="18"/>
  <c r="H72" i="18"/>
  <c r="H104" i="18"/>
  <c r="H47" i="18"/>
  <c r="H141" i="18"/>
  <c r="H32" i="18"/>
  <c r="H83" i="18"/>
  <c r="H89" i="18"/>
  <c r="H39" i="18"/>
  <c r="H154" i="18"/>
  <c r="H122" i="18"/>
  <c r="H116" i="18"/>
  <c r="H24" i="18"/>
  <c r="H70" i="18"/>
  <c r="H113" i="18"/>
  <c r="H36" i="18"/>
  <c r="H140" i="18"/>
  <c r="H84" i="18"/>
  <c r="H68" i="18"/>
  <c r="H57" i="18"/>
  <c r="H63" i="18"/>
  <c r="H146" i="18"/>
  <c r="H79" i="18"/>
  <c r="H73" i="18"/>
  <c r="H11" i="18"/>
  <c r="H81" i="18"/>
  <c r="H101" i="18"/>
  <c r="H114" i="18"/>
  <c r="H80" i="18"/>
  <c r="H64" i="18"/>
  <c r="H26" i="18"/>
  <c r="H21" i="18"/>
  <c r="H86" i="18"/>
  <c r="H142" i="18"/>
  <c r="H133" i="18"/>
  <c r="H50" i="18"/>
  <c r="H85" i="18"/>
  <c r="H52" i="18"/>
  <c r="H147" i="18"/>
  <c r="H111" i="18"/>
  <c r="H74" i="18"/>
  <c r="H102" i="18"/>
  <c r="H123" i="18"/>
  <c r="H44" i="18"/>
  <c r="H130" i="18"/>
  <c r="H65" i="18"/>
  <c r="H97" i="18"/>
  <c r="H69" i="18"/>
  <c r="H119" i="18"/>
  <c r="H78" i="18"/>
  <c r="H99" i="18"/>
  <c r="F10" i="18" l="1"/>
  <c r="I10" i="18" s="1"/>
  <c r="F34" i="18"/>
  <c r="I34" i="18" s="1"/>
  <c r="F105" i="18"/>
  <c r="I105" i="18" s="1"/>
  <c r="F156" i="18"/>
  <c r="I156" i="18" s="1"/>
  <c r="F25" i="18"/>
  <c r="I25" i="18" s="1"/>
  <c r="F27" i="18"/>
  <c r="I27" i="18" s="1"/>
  <c r="F102" i="18"/>
  <c r="I102" i="18" s="1"/>
  <c r="F17" i="18"/>
  <c r="I17" i="18" s="1"/>
  <c r="F50" i="18"/>
  <c r="I50" i="18" s="1"/>
  <c r="F23" i="18"/>
  <c r="I23" i="18" s="1"/>
  <c r="F15" i="18"/>
  <c r="I15" i="18" s="1"/>
  <c r="F88" i="18"/>
  <c r="I88" i="18" s="1"/>
  <c r="F153" i="18"/>
  <c r="I153" i="18" s="1"/>
  <c r="F22" i="18"/>
  <c r="I22" i="18" s="1"/>
  <c r="F86" i="18"/>
  <c r="I86" i="18" s="1"/>
  <c r="F114" i="18"/>
  <c r="I114" i="18" s="1"/>
  <c r="F46" i="18"/>
  <c r="I46" i="18" s="1"/>
  <c r="F147" i="18"/>
  <c r="I147" i="18" s="1"/>
  <c r="F33" i="18"/>
  <c r="I33" i="18" s="1"/>
  <c r="F119" i="18"/>
  <c r="I119" i="18" s="1"/>
  <c r="F149" i="18"/>
  <c r="I149" i="18" s="1"/>
  <c r="F41" i="18"/>
  <c r="I41" i="18" s="1"/>
  <c r="F32" i="18"/>
  <c r="I32" i="18" s="1"/>
  <c r="F116" i="18"/>
  <c r="I116" i="18" s="1"/>
  <c r="F95" i="18"/>
  <c r="I95" i="18" s="1"/>
  <c r="F132" i="18"/>
  <c r="I132" i="18" s="1"/>
  <c r="F131" i="18"/>
  <c r="I131" i="18" s="1"/>
  <c r="F110" i="18"/>
  <c r="I110" i="18" s="1"/>
  <c r="F5" i="18"/>
  <c r="I5" i="18" s="1"/>
  <c r="F65" i="18"/>
  <c r="I65" i="18" s="1"/>
  <c r="F3" i="18"/>
  <c r="I3" i="18" s="1"/>
  <c r="F90" i="18"/>
  <c r="I90" i="18" s="1"/>
  <c r="F106" i="18"/>
  <c r="I106" i="18" s="1"/>
  <c r="F76" i="18"/>
  <c r="I76" i="18" s="1"/>
  <c r="F78" i="18"/>
  <c r="I78" i="18" s="1"/>
  <c r="F96" i="18"/>
  <c r="I96" i="18" s="1"/>
  <c r="F44" i="18"/>
  <c r="I44" i="18" s="1"/>
  <c r="F144" i="18"/>
  <c r="I144" i="18" s="1"/>
  <c r="F82" i="18"/>
  <c r="I82" i="18" s="1"/>
  <c r="F49" i="18"/>
  <c r="I49" i="18" s="1"/>
  <c r="F93" i="18"/>
  <c r="I93" i="18" s="1"/>
  <c r="F97" i="18"/>
  <c r="I97" i="18" s="1"/>
  <c r="F11" i="18"/>
  <c r="I11" i="18" s="1"/>
  <c r="F80" i="18"/>
  <c r="I80" i="18" s="1"/>
  <c r="F19" i="18"/>
  <c r="I19" i="18" s="1"/>
  <c r="F94" i="18"/>
  <c r="I94" i="18" s="1"/>
  <c r="F75" i="18"/>
  <c r="I75" i="18" s="1"/>
  <c r="F69" i="18"/>
  <c r="I69" i="18" s="1"/>
  <c r="F61" i="18"/>
  <c r="I61" i="18" s="1"/>
  <c r="F4" i="18"/>
  <c r="I4" i="18" s="1"/>
  <c r="F2" i="18"/>
  <c r="I2" i="18" s="1"/>
  <c r="F9" i="18"/>
  <c r="I9" i="18" s="1"/>
  <c r="F20" i="18"/>
  <c r="I20" i="18" s="1"/>
  <c r="F70" i="18"/>
  <c r="I70" i="18" s="1"/>
  <c r="F54" i="18"/>
  <c r="I54" i="18" s="1"/>
  <c r="F109" i="18"/>
  <c r="I109" i="18" s="1"/>
  <c r="F42" i="18"/>
  <c r="I42" i="18" s="1"/>
  <c r="F38" i="18"/>
  <c r="I38" i="18" s="1"/>
  <c r="F104" i="18"/>
  <c r="I104" i="18" s="1"/>
  <c r="F47" i="18"/>
  <c r="I47" i="18" s="1"/>
  <c r="F117" i="18"/>
  <c r="I117" i="18" s="1"/>
  <c r="F112" i="18"/>
  <c r="I112" i="18" s="1"/>
  <c r="F124" i="18"/>
  <c r="I124" i="18" s="1"/>
  <c r="F136" i="18"/>
  <c r="I136" i="18" s="1"/>
  <c r="F135" i="18"/>
  <c r="I135" i="18" s="1"/>
  <c r="F89" i="18"/>
  <c r="I89" i="18" s="1"/>
  <c r="F59" i="18"/>
  <c r="I59" i="18" s="1"/>
  <c r="F126" i="18"/>
  <c r="I126" i="18" s="1"/>
  <c r="F123" i="18"/>
  <c r="I123" i="18" s="1"/>
  <c r="F146" i="18"/>
  <c r="I146" i="18" s="1"/>
  <c r="F87" i="18"/>
  <c r="I87" i="18" s="1"/>
  <c r="F29" i="18"/>
  <c r="I29" i="18" s="1"/>
  <c r="F40" i="18"/>
  <c r="I40" i="18" s="1"/>
  <c r="F13" i="18"/>
  <c r="I13" i="18" s="1"/>
  <c r="F113" i="18"/>
  <c r="I113" i="18" s="1"/>
  <c r="F118" i="18"/>
  <c r="I118" i="18" s="1"/>
  <c r="F51" i="18"/>
  <c r="I51" i="18" s="1"/>
  <c r="F84" i="18"/>
  <c r="I84" i="18" s="1"/>
  <c r="F36" i="18"/>
  <c r="I36" i="18" s="1"/>
  <c r="F142" i="18"/>
  <c r="I142" i="18" s="1"/>
  <c r="F16" i="18"/>
  <c r="I16" i="18" s="1"/>
  <c r="F98" i="18"/>
  <c r="I98" i="18" s="1"/>
  <c r="F141" i="18"/>
  <c r="I141" i="18" s="1"/>
  <c r="F143" i="18"/>
  <c r="I143" i="18" s="1"/>
  <c r="F83" i="18"/>
  <c r="I83" i="18" s="1"/>
  <c r="F81" i="18"/>
  <c r="I81" i="18" s="1"/>
  <c r="F48" i="18"/>
  <c r="I48" i="18" s="1"/>
  <c r="F133" i="18"/>
  <c r="I133" i="18" s="1"/>
  <c r="F138" i="18"/>
  <c r="I138" i="18" s="1"/>
  <c r="F67" i="18"/>
  <c r="I67" i="18" s="1"/>
  <c r="F60" i="18"/>
  <c r="I60" i="18" s="1"/>
  <c r="F127" i="18"/>
  <c r="I127" i="18" s="1"/>
  <c r="F134" i="18"/>
  <c r="I134" i="18" s="1"/>
  <c r="F125" i="18"/>
  <c r="I125" i="18" s="1"/>
  <c r="F18" i="18"/>
  <c r="I18" i="18" s="1"/>
  <c r="F79" i="18"/>
  <c r="I79" i="18" s="1"/>
  <c r="F63" i="18"/>
  <c r="I63" i="18" s="1"/>
  <c r="F45" i="18"/>
  <c r="I45" i="18" s="1"/>
  <c r="F121" i="18"/>
  <c r="I121" i="18" s="1"/>
  <c r="F139" i="18"/>
  <c r="I139" i="18" s="1"/>
  <c r="F151" i="18"/>
  <c r="I151" i="18" s="1"/>
  <c r="F14" i="18"/>
  <c r="I14" i="18" s="1"/>
  <c r="F99" i="18"/>
  <c r="I99" i="18" s="1"/>
  <c r="F74" i="18"/>
  <c r="I74" i="18" s="1"/>
  <c r="F30" i="18"/>
  <c r="I30" i="18" s="1"/>
  <c r="F62" i="18"/>
  <c r="I62" i="18" s="1"/>
  <c r="F24" i="18"/>
  <c r="I24" i="18" s="1"/>
  <c r="F64" i="18"/>
  <c r="I64" i="18" s="1"/>
  <c r="F52" i="18"/>
  <c r="I52" i="18" s="1"/>
  <c r="F103" i="18"/>
  <c r="I103" i="18" s="1"/>
  <c r="F137" i="18"/>
  <c r="I137" i="18" s="1"/>
  <c r="F26" i="18"/>
  <c r="I26" i="18" s="1"/>
  <c r="F73" i="18"/>
  <c r="I73" i="18" s="1"/>
  <c r="F6" i="18"/>
  <c r="I6" i="18" s="1"/>
  <c r="F7" i="18"/>
  <c r="I7" i="18" s="1"/>
  <c r="F12" i="18"/>
  <c r="I12" i="18" s="1"/>
  <c r="F77" i="18"/>
  <c r="I77" i="18" s="1"/>
  <c r="F140" i="18"/>
  <c r="I140" i="18" s="1"/>
  <c r="F100" i="18"/>
  <c r="I100" i="18" s="1"/>
  <c r="F122" i="18"/>
  <c r="I122" i="18" s="1"/>
  <c r="F145" i="18"/>
  <c r="I145" i="18" s="1"/>
  <c r="F39" i="18"/>
  <c r="I39" i="18" s="1"/>
  <c r="F66" i="18"/>
  <c r="I66" i="18" s="1"/>
  <c r="F128" i="18"/>
  <c r="I128" i="18" s="1"/>
  <c r="F58" i="18"/>
  <c r="I58" i="18" s="1"/>
  <c r="F91" i="18"/>
  <c r="I91" i="18" s="1"/>
  <c r="F8" i="18"/>
  <c r="I8" i="18" s="1"/>
  <c r="F31" i="18"/>
  <c r="I31" i="18" s="1"/>
  <c r="F115" i="18"/>
  <c r="I115" i="18" s="1"/>
  <c r="F53" i="18"/>
  <c r="I53" i="18" s="1"/>
  <c r="F101" i="18"/>
  <c r="I101" i="18" s="1"/>
  <c r="F150" i="18"/>
  <c r="I150" i="18" s="1"/>
  <c r="F129" i="18"/>
  <c r="I129" i="18" s="1"/>
  <c r="F120" i="18"/>
  <c r="I120" i="18" s="1"/>
  <c r="F154" i="18"/>
  <c r="I154" i="18" s="1"/>
  <c r="F37" i="18"/>
  <c r="I37" i="18" s="1"/>
  <c r="F85" i="18"/>
  <c r="I85" i="18" s="1"/>
  <c r="F92" i="18"/>
  <c r="I92" i="18" s="1"/>
  <c r="F111" i="18"/>
  <c r="I111" i="18" s="1"/>
  <c r="F155" i="18"/>
  <c r="I155" i="18" s="1"/>
  <c r="F55" i="18"/>
  <c r="I55" i="18" s="1"/>
  <c r="F57" i="18"/>
  <c r="I57" i="18" s="1"/>
  <c r="F152" i="18"/>
  <c r="I152" i="18" s="1"/>
  <c r="F56" i="18"/>
  <c r="I56" i="18" s="1"/>
  <c r="F43" i="18"/>
  <c r="I43" i="18" s="1"/>
  <c r="F108" i="18"/>
  <c r="I108" i="18" s="1"/>
  <c r="F28" i="18"/>
  <c r="I28" i="18" s="1"/>
  <c r="F72" i="18"/>
  <c r="I72" i="18" s="1"/>
  <c r="F21" i="18"/>
  <c r="I21" i="18" s="1"/>
  <c r="F68" i="18"/>
  <c r="I68" i="18" s="1"/>
  <c r="F130" i="18"/>
  <c r="I130" i="18" s="1"/>
  <c r="F148" i="18"/>
  <c r="I148" i="18" s="1"/>
  <c r="F35" i="18"/>
  <c r="I35" i="18" s="1"/>
  <c r="F71" i="18"/>
  <c r="I71" i="18" s="1"/>
  <c r="F107" i="18"/>
  <c r="I107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Konrad Frischkorn</author>
  </authors>
  <commentList>
    <comment ref="C20" authorId="0" shapeId="0" xr:uid="{A2E3A26D-D829-4357-AFE8-FE15751560E9}">
      <text>
        <r>
          <rPr>
            <b/>
            <sz val="9"/>
            <color indexed="81"/>
            <rFont val="Segoe UI"/>
            <family val="2"/>
          </rPr>
          <t>Konrad Frischkorn:</t>
        </r>
        <r>
          <rPr>
            <sz val="9"/>
            <color indexed="81"/>
            <rFont val="Segoe UI"/>
            <family val="2"/>
          </rPr>
          <t xml:space="preserve">
Swimathlon abwarten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tc={E07A7DC8-3759-4FB9-B821-D9E92F791635}</author>
  </authors>
  <commentList>
    <comment ref="C20" authorId="0" shapeId="0" xr:uid="{E07A7DC8-3759-4FB9-B821-D9E92F79163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Entweder den oder Verbandsliga in Hagen, nicht beide</t>
      </text>
    </comment>
  </commentList>
</comments>
</file>

<file path=xl/sharedStrings.xml><?xml version="1.0" encoding="utf-8"?>
<sst xmlns="http://schemas.openxmlformats.org/spreadsheetml/2006/main" count="1384" uniqueCount="601">
  <si>
    <t>Übersicht Termine</t>
  </si>
  <si>
    <t>Wettkampf</t>
  </si>
  <si>
    <t>Alsdorf</t>
  </si>
  <si>
    <t>Drensteinfurt</t>
  </si>
  <si>
    <t>Freilingen</t>
  </si>
  <si>
    <t>Hagen</t>
  </si>
  <si>
    <t>Eutin</t>
  </si>
  <si>
    <t>Bocholt</t>
  </si>
  <si>
    <t>Weimar</t>
  </si>
  <si>
    <t>Indeland</t>
  </si>
  <si>
    <t>Bochum</t>
  </si>
  <si>
    <t>Kalkar-Wissel</t>
  </si>
  <si>
    <t>Verl</t>
  </si>
  <si>
    <t>Salzgitter</t>
  </si>
  <si>
    <t>Rheine</t>
  </si>
  <si>
    <t>Grimma</t>
  </si>
  <si>
    <t>Hückeswagen</t>
  </si>
  <si>
    <t>Krefeld</t>
  </si>
  <si>
    <t>Riesenbeck</t>
  </si>
  <si>
    <t>Xanten</t>
  </si>
  <si>
    <t>Hannover</t>
  </si>
  <si>
    <t>Vreden</t>
  </si>
  <si>
    <t>Ratingen</t>
  </si>
  <si>
    <t>Datum</t>
  </si>
  <si>
    <t>Meldeschluss</t>
  </si>
  <si>
    <t>2. Bundesliga (F+M)</t>
  </si>
  <si>
    <t>Sprint</t>
  </si>
  <si>
    <t>Team-Relay</t>
  </si>
  <si>
    <t>MTR</t>
  </si>
  <si>
    <t>NRW-Liga (F+M)</t>
  </si>
  <si>
    <t>Duathlon</t>
  </si>
  <si>
    <t>2x2</t>
  </si>
  <si>
    <t>Mittel</t>
  </si>
  <si>
    <t>Regionalliga Frauen</t>
  </si>
  <si>
    <t>Kurz</t>
  </si>
  <si>
    <t>Regionalliga Männer</t>
  </si>
  <si>
    <t>Oberliga Frauen</t>
  </si>
  <si>
    <t>Verbandsliga Süd</t>
  </si>
  <si>
    <t>Ganser-Bus</t>
  </si>
  <si>
    <t>Nein</t>
  </si>
  <si>
    <t>Ja</t>
  </si>
  <si>
    <t>2. Bundesliga Männer</t>
  </si>
  <si>
    <t>Freilingen - Sprint</t>
  </si>
  <si>
    <t>Eutin - Sprint</t>
  </si>
  <si>
    <t>Weimar - TR</t>
  </si>
  <si>
    <t>Salzgitter - Sprint</t>
  </si>
  <si>
    <t>Grimma - Sprint</t>
  </si>
  <si>
    <t>Hannover - MTR</t>
  </si>
  <si>
    <t>??</t>
  </si>
  <si>
    <t>AthletIn</t>
  </si>
  <si>
    <t>Startpassnr.</t>
  </si>
  <si>
    <t>Startnr. 46</t>
  </si>
  <si>
    <t>Frischkorn, Konrad</t>
  </si>
  <si>
    <t>de Jong, Timm</t>
  </si>
  <si>
    <t>Startnr. 47</t>
  </si>
  <si>
    <t>Plettenberg, Nils</t>
  </si>
  <si>
    <t>Gardeick, Pit</t>
  </si>
  <si>
    <t>Startnr. 48</t>
  </si>
  <si>
    <t>Schenke, Leon</t>
  </si>
  <si>
    <t>Startnr. 49</t>
  </si>
  <si>
    <t>Weithoff, Lucas</t>
  </si>
  <si>
    <t>Senger, Paul</t>
  </si>
  <si>
    <t>Startnr. 50</t>
  </si>
  <si>
    <t>Reserve</t>
  </si>
  <si>
    <t>Schneemann, Till</t>
  </si>
  <si>
    <r>
      <rPr>
        <b/>
        <sz val="14"/>
        <color rgb="FF000000"/>
        <rFont val="Calibri"/>
        <family val="2"/>
      </rPr>
      <t xml:space="preserve">↓↓↓    </t>
    </r>
    <r>
      <rPr>
        <sz val="14"/>
        <color rgb="FF000000"/>
        <rFont val="Calibri"/>
        <family val="2"/>
      </rPr>
      <t>Dropdown-Menü: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  <scheme val="minor"/>
      </rPr>
      <t xml:space="preserve">Athleten, die verfügbar sind, bitte hier eintragen    </t>
    </r>
    <r>
      <rPr>
        <b/>
        <sz val="14"/>
        <color rgb="FF000000"/>
        <rFont val="Calibri"/>
        <family val="2"/>
        <scheme val="minor"/>
      </rPr>
      <t>↓↓↓</t>
    </r>
  </si>
  <si>
    <t>1.</t>
  </si>
  <si>
    <t>2.</t>
  </si>
  <si>
    <t>Willms, Steffen</t>
  </si>
  <si>
    <t>Naumann, Hendrik</t>
  </si>
  <si>
    <t>3.</t>
  </si>
  <si>
    <t>Schäfer, Luca</t>
  </si>
  <si>
    <t>Klinkenberg, Eric</t>
  </si>
  <si>
    <t>4.</t>
  </si>
  <si>
    <t>5.</t>
  </si>
  <si>
    <t>Löbner, Niklas</t>
  </si>
  <si>
    <t>6.</t>
  </si>
  <si>
    <t>De Jong, Timm</t>
  </si>
  <si>
    <t>7.</t>
  </si>
  <si>
    <t>Schöpping, Maximilian</t>
  </si>
  <si>
    <t>8.</t>
  </si>
  <si>
    <t>9.</t>
  </si>
  <si>
    <t>10.</t>
  </si>
  <si>
    <t>11.</t>
  </si>
  <si>
    <t>12.</t>
  </si>
  <si>
    <t>Schläger, Simon</t>
  </si>
  <si>
    <t>13.</t>
  </si>
  <si>
    <t>14.</t>
  </si>
  <si>
    <t>15.</t>
  </si>
  <si>
    <t>2. Bundesliga Frauen</t>
  </si>
  <si>
    <t>Startnr. 17</t>
  </si>
  <si>
    <t>Mählmann, Laura</t>
  </si>
  <si>
    <t>Peel, Olivia</t>
  </si>
  <si>
    <t>Gerhard, Anna</t>
  </si>
  <si>
    <t>Naumann, Lisanne</t>
  </si>
  <si>
    <t>Startnr. 18</t>
  </si>
  <si>
    <t>Kläser, Eva</t>
  </si>
  <si>
    <t>Startnr. 19</t>
  </si>
  <si>
    <t>Kloppenburg, Greta</t>
  </si>
  <si>
    <t>Startnr. 20</t>
  </si>
  <si>
    <t>Betche, Josephin</t>
  </si>
  <si>
    <t>Montero, Paulina</t>
  </si>
  <si>
    <r>
      <rPr>
        <b/>
        <sz val="14"/>
        <color theme="1"/>
        <rFont val="Calibri"/>
        <family val="2"/>
      </rPr>
      <t xml:space="preserve">↓↓↓   </t>
    </r>
    <r>
      <rPr>
        <sz val="14"/>
        <color theme="1"/>
        <rFont val="Calibri"/>
        <family val="2"/>
      </rPr>
      <t>Dropdown-Menü: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  <scheme val="minor"/>
      </rPr>
      <t xml:space="preserve">Athletinnen, die verfügbar sind, bitte hier eintragen    </t>
    </r>
    <r>
      <rPr>
        <b/>
        <sz val="14"/>
        <color theme="1"/>
        <rFont val="Calibri"/>
        <family val="2"/>
        <scheme val="minor"/>
      </rPr>
      <t>↓↓↓</t>
    </r>
  </si>
  <si>
    <t>Emmerich, Rebecca</t>
  </si>
  <si>
    <t>Niederau, Annika</t>
  </si>
  <si>
    <t>NRW-Liga Männer</t>
  </si>
  <si>
    <t>Alsdorf - Duathlon</t>
  </si>
  <si>
    <t>Hagen 2x2</t>
  </si>
  <si>
    <t>Indeland - Mitteldistanz</t>
  </si>
  <si>
    <t>Krefeld - Teamsprint</t>
  </si>
  <si>
    <t>Vreden - Sprint</t>
  </si>
  <si>
    <t>Startnr. 13</t>
  </si>
  <si>
    <t>Startnr. 14</t>
  </si>
  <si>
    <t>Kern, Johannes</t>
  </si>
  <si>
    <t>Startnr. 15</t>
  </si>
  <si>
    <t>Startnr. 16</t>
  </si>
  <si>
    <t>Potthoff, Michael</t>
  </si>
  <si>
    <t>Trenn, Matthias</t>
  </si>
  <si>
    <r>
      <rPr>
        <b/>
        <sz val="14"/>
        <color theme="1"/>
        <rFont val="Calibri"/>
        <family val="2"/>
      </rPr>
      <t xml:space="preserve">↓↓↓    </t>
    </r>
    <r>
      <rPr>
        <sz val="14"/>
        <color theme="1"/>
        <rFont val="Calibri"/>
        <family val="2"/>
      </rPr>
      <t>Dropdown-Menü: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  <scheme val="minor"/>
      </rPr>
      <t xml:space="preserve">Athleten, die verfügbar sind, bitte hier eintragen    </t>
    </r>
    <r>
      <rPr>
        <b/>
        <sz val="14"/>
        <color theme="1"/>
        <rFont val="Calibri"/>
        <family val="2"/>
        <scheme val="minor"/>
      </rPr>
      <t>↓↓↓</t>
    </r>
  </si>
  <si>
    <t>Weckler, Sascha</t>
  </si>
  <si>
    <t>Schmid, Julian</t>
  </si>
  <si>
    <t>Bayro Kaiser, Fabio</t>
  </si>
  <si>
    <t>Ziermann, Paul</t>
  </si>
  <si>
    <t>Bremm, Martin</t>
  </si>
  <si>
    <t xml:space="preserve">, </t>
  </si>
  <si>
    <t>16.</t>
  </si>
  <si>
    <t>17.</t>
  </si>
  <si>
    <t>NRW-Liga Frauen</t>
  </si>
  <si>
    <t>Startnr. 113</t>
  </si>
  <si>
    <t>Neplenbroek, Lieke</t>
  </si>
  <si>
    <t>Schulte, Nora</t>
  </si>
  <si>
    <t>Startnr. 114</t>
  </si>
  <si>
    <t>Deichmann, Svenja</t>
  </si>
  <si>
    <t>Startnr. 115</t>
  </si>
  <si>
    <t>Laermann, Laura</t>
  </si>
  <si>
    <t>Reserve (159)</t>
  </si>
  <si>
    <r>
      <rPr>
        <b/>
        <sz val="14"/>
        <color theme="1"/>
        <rFont val="Calibri"/>
        <family val="2"/>
      </rPr>
      <t xml:space="preserve">↓↓↓    </t>
    </r>
    <r>
      <rPr>
        <sz val="14"/>
        <color theme="1"/>
        <rFont val="Calibri"/>
        <family val="2"/>
      </rPr>
      <t>Dropdown-Menü: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  <scheme val="minor"/>
      </rPr>
      <t xml:space="preserve">Athletinnen, die verfügbar sind, bitte hier eintragen    </t>
    </r>
    <r>
      <rPr>
        <b/>
        <sz val="14"/>
        <color theme="1"/>
        <rFont val="Calibri"/>
        <family val="2"/>
        <scheme val="minor"/>
      </rPr>
      <t>↓↓↓</t>
    </r>
  </si>
  <si>
    <t>Koch, Laura</t>
  </si>
  <si>
    <t>Bennek, Eveline</t>
  </si>
  <si>
    <t>Albrecht, Marie</t>
  </si>
  <si>
    <t>Drensteinfurt - Kurzdistanz ABGESAGT</t>
  </si>
  <si>
    <t>Bochum - Sprint</t>
  </si>
  <si>
    <t>Verl - Kurzdistanz</t>
  </si>
  <si>
    <t>Hückeswagen - Kurzdistanz</t>
  </si>
  <si>
    <t>Ratingen - Sprint</t>
  </si>
  <si>
    <t>Startnr. 313</t>
  </si>
  <si>
    <t>Krückel, Jula</t>
  </si>
  <si>
    <t>Hinz, Charlotte</t>
  </si>
  <si>
    <t>Devriese, Astrid</t>
  </si>
  <si>
    <t>Startnr. 314</t>
  </si>
  <si>
    <t>Voß, Victoria</t>
  </si>
  <si>
    <t>Schulz, Kerstin</t>
  </si>
  <si>
    <t>Startnr. 315</t>
  </si>
  <si>
    <t>Kittner, Svenja</t>
  </si>
  <si>
    <r>
      <rPr>
        <b/>
        <sz val="14"/>
        <color theme="1"/>
        <rFont val="Calibri"/>
        <family val="2"/>
      </rPr>
      <t xml:space="preserve">↓↓↓    </t>
    </r>
    <r>
      <rPr>
        <sz val="14"/>
        <color theme="1"/>
        <rFont val="Calibri"/>
        <family val="2"/>
      </rPr>
      <t xml:space="preserve">Dropdown-Menü: </t>
    </r>
    <r>
      <rPr>
        <sz val="14"/>
        <color theme="1"/>
        <rFont val="Calibri"/>
        <family val="2"/>
        <scheme val="minor"/>
      </rPr>
      <t xml:space="preserve">Athletinnen, die verfügbar sind, bitte hier eintragen    </t>
    </r>
    <r>
      <rPr>
        <b/>
        <sz val="14"/>
        <color theme="1"/>
        <rFont val="Calibri"/>
        <family val="2"/>
        <scheme val="minor"/>
      </rPr>
      <t>↓↓↓</t>
    </r>
  </si>
  <si>
    <t>Hornberg, Katharina</t>
  </si>
  <si>
    <t>Schietinger, Mara</t>
  </si>
  <si>
    <t>Kallenbach, Julia</t>
  </si>
  <si>
    <t>Gütersloh - Sprint</t>
  </si>
  <si>
    <t>Verl - Sprint</t>
  </si>
  <si>
    <t>Rheine - Kurzdistanz</t>
  </si>
  <si>
    <t>Xanten - Kurzdistanz</t>
  </si>
  <si>
    <t>Startnr. 217</t>
  </si>
  <si>
    <t>Habenstein, Jan</t>
  </si>
  <si>
    <t>Behnke, Michael</t>
  </si>
  <si>
    <t>Startnr. 218</t>
  </si>
  <si>
    <t>Schulte, Thomas</t>
  </si>
  <si>
    <t>Esch, Christoph</t>
  </si>
  <si>
    <t>Montero, Marcelo</t>
  </si>
  <si>
    <t>Startnr. 219</t>
  </si>
  <si>
    <t>Schaber, Patrick</t>
  </si>
  <si>
    <t>Jung, Oliver</t>
  </si>
  <si>
    <t>Startnr. 220</t>
  </si>
  <si>
    <t>Küppers, Philipp</t>
  </si>
  <si>
    <t>Schreuer, Mario</t>
  </si>
  <si>
    <r>
      <rPr>
        <b/>
        <sz val="14"/>
        <color theme="1"/>
        <rFont val="Calibri"/>
        <family val="2"/>
      </rPr>
      <t xml:space="preserve">↓↓↓    </t>
    </r>
    <r>
      <rPr>
        <sz val="14"/>
        <color theme="1"/>
        <rFont val="Calibri"/>
        <family val="2"/>
      </rPr>
      <t xml:space="preserve">Dropdown-Menü: </t>
    </r>
    <r>
      <rPr>
        <sz val="14"/>
        <color theme="1"/>
        <rFont val="Calibri"/>
        <family val="2"/>
        <scheme val="minor"/>
      </rPr>
      <t xml:space="preserve">Athleten, die verfügbar sind, bitte hier eintragen    </t>
    </r>
    <r>
      <rPr>
        <b/>
        <sz val="14"/>
        <color theme="1"/>
        <rFont val="Calibri"/>
        <family val="2"/>
        <scheme val="minor"/>
      </rPr>
      <t>↓↓↓</t>
    </r>
  </si>
  <si>
    <t>Fängmer, Kai</t>
  </si>
  <si>
    <t>Kartenbender, Chris Niels</t>
  </si>
  <si>
    <t>Gallego Gruesso, Santiago</t>
  </si>
  <si>
    <t>Zelder, Jan</t>
  </si>
  <si>
    <t>Hahn, Thio</t>
  </si>
  <si>
    <t>Bocholt - Sprint</t>
  </si>
  <si>
    <t>Riesenbeck - Kurzdistanz</t>
  </si>
  <si>
    <t>Startnr. 507</t>
  </si>
  <si>
    <t>Rüenauver, Leonie</t>
  </si>
  <si>
    <t>Wandt, Frauke</t>
  </si>
  <si>
    <t>Startnr. 508</t>
  </si>
  <si>
    <t>Startnr. 509</t>
  </si>
  <si>
    <t>Lunze, Katrin</t>
  </si>
  <si>
    <t>Verbandsliga Süd Männer</t>
  </si>
  <si>
    <t>Hagen - Kurzdistanz</t>
  </si>
  <si>
    <t>Kalkar-Wissel - Kurzdistanz</t>
  </si>
  <si>
    <t>Krefeld - Sprint</t>
  </si>
  <si>
    <t xml:space="preserve"> </t>
  </si>
  <si>
    <t>Startnr. 845</t>
  </si>
  <si>
    <t>Hohenstatt, David</t>
  </si>
  <si>
    <t>10-00023-0924972-2000</t>
  </si>
  <si>
    <t>Jussen, Alexander</t>
  </si>
  <si>
    <t>Schumacher, Yannic</t>
  </si>
  <si>
    <t>Startnr. 846</t>
  </si>
  <si>
    <t>Dietz, Lucas</t>
  </si>
  <si>
    <t>Startnr. 847</t>
  </si>
  <si>
    <t>Startnr. 848</t>
  </si>
  <si>
    <t>Lotze, Sven</t>
  </si>
  <si>
    <t>H</t>
  </si>
  <si>
    <t>Lindner, Patrick</t>
  </si>
  <si>
    <t>Gladbeck</t>
  </si>
  <si>
    <t>Gütersloh</t>
  </si>
  <si>
    <t>Steinbeck</t>
  </si>
  <si>
    <t>Köln</t>
  </si>
  <si>
    <t>Regio Duathlon Sprint</t>
  </si>
  <si>
    <t>NRW Teamsprint</t>
  </si>
  <si>
    <t>Regio Sprint</t>
  </si>
  <si>
    <t>NRW 2x2 Teamsprint Landesliga Kurz</t>
  </si>
  <si>
    <t>Verbandsliga Sprint</t>
  </si>
  <si>
    <t>Buli Sprint</t>
  </si>
  <si>
    <t>Buli + NRW Sprint</t>
  </si>
  <si>
    <t>Regio Kurz</t>
  </si>
  <si>
    <t xml:space="preserve">NRW + Verbandsliga Sprint </t>
  </si>
  <si>
    <t>Buli Teamsprint</t>
  </si>
  <si>
    <t>Buli ??</t>
  </si>
  <si>
    <t>NRW Mitteldistanz</t>
  </si>
  <si>
    <t>Landesliga Sprint</t>
  </si>
  <si>
    <t>02./03.09.2023</t>
  </si>
  <si>
    <t>Buli</t>
  </si>
  <si>
    <t>NRW</t>
  </si>
  <si>
    <t>Regio</t>
  </si>
  <si>
    <t>Münster</t>
  </si>
  <si>
    <t>Saerbeck</t>
  </si>
  <si>
    <t>NRW 2x2 Teamsprint             Landesliga Kurzdistanz</t>
  </si>
  <si>
    <t>Oberliga Sprint</t>
  </si>
  <si>
    <t>2. Buli Sprint</t>
  </si>
  <si>
    <t>Regio Kurzdistanz</t>
  </si>
  <si>
    <t>NRW + Landesliga Sprint</t>
  </si>
  <si>
    <t>Oberliga Kurzdistanz</t>
  </si>
  <si>
    <t>02./03.09.23</t>
  </si>
  <si>
    <t>Oberliga</t>
  </si>
  <si>
    <t>Startpassnummer</t>
  </si>
  <si>
    <t>Name</t>
  </si>
  <si>
    <t>Vorname</t>
  </si>
  <si>
    <t>Vollständig</t>
  </si>
  <si>
    <t>2.Bundesliga</t>
  </si>
  <si>
    <t>NRW-Liga</t>
  </si>
  <si>
    <t>Regionalliga</t>
  </si>
  <si>
    <t>Landesliga Süd</t>
  </si>
  <si>
    <t>Gesamt</t>
  </si>
  <si>
    <t>10-00023-0921115-1999</t>
  </si>
  <si>
    <t>Albrecht</t>
  </si>
  <si>
    <t>Marie</t>
  </si>
  <si>
    <t>10-00023-0924675-1981</t>
  </si>
  <si>
    <t>Antic</t>
  </si>
  <si>
    <t>Dalibor</t>
  </si>
  <si>
    <t>10-00023-0910339-1973</t>
  </si>
  <si>
    <t>Basic</t>
  </si>
  <si>
    <t>Josef</t>
  </si>
  <si>
    <t>10-00023-0921965-1984</t>
  </si>
  <si>
    <t>Bayro Kaiser</t>
  </si>
  <si>
    <t>Fabio</t>
  </si>
  <si>
    <t>Behnke</t>
  </si>
  <si>
    <t>Michael</t>
  </si>
  <si>
    <t>10-00023-0905813-1985</t>
  </si>
  <si>
    <t>Bennek</t>
  </si>
  <si>
    <t>Eveline</t>
  </si>
  <si>
    <t>10-00023-0923482-1993</t>
  </si>
  <si>
    <t>Betche</t>
  </si>
  <si>
    <t>Josephin</t>
  </si>
  <si>
    <t>10-00023-0912018-1988</t>
  </si>
  <si>
    <t>Böttcher</t>
  </si>
  <si>
    <t>Nic</t>
  </si>
  <si>
    <t>10-00023-0923517-1967</t>
  </si>
  <si>
    <t>Brake</t>
  </si>
  <si>
    <t>Kirsten</t>
  </si>
  <si>
    <t>10-00023-0922400-1988</t>
  </si>
  <si>
    <t>Bremm</t>
  </si>
  <si>
    <t>Martin</t>
  </si>
  <si>
    <t>10-00023-0925305-1984</t>
  </si>
  <si>
    <t>Busch</t>
  </si>
  <si>
    <t>Simon</t>
  </si>
  <si>
    <t>10-00023-0910258-1989</t>
  </si>
  <si>
    <t>Caspers</t>
  </si>
  <si>
    <t>Rebecca</t>
  </si>
  <si>
    <t>10-00023-0909711-1982</t>
  </si>
  <si>
    <t>Cosemans</t>
  </si>
  <si>
    <t>Jens</t>
  </si>
  <si>
    <t>10-00023-0906098-1986</t>
  </si>
  <si>
    <t>Cramer</t>
  </si>
  <si>
    <t>10-00023-0925357-1997</t>
  </si>
  <si>
    <t>de Jong</t>
  </si>
  <si>
    <t>Timm</t>
  </si>
  <si>
    <t>10-00023-0916438-1997</t>
  </si>
  <si>
    <t>Deichmann</t>
  </si>
  <si>
    <t>Svenja</t>
  </si>
  <si>
    <t>10-00023-0920025-1995</t>
  </si>
  <si>
    <t>Devriese</t>
  </si>
  <si>
    <t>Astrid</t>
  </si>
  <si>
    <t>10-00023-0924198-1997</t>
  </si>
  <si>
    <t>Dietz</t>
  </si>
  <si>
    <t>Lucas</t>
  </si>
  <si>
    <t>10-00023-0922169-2001</t>
  </si>
  <si>
    <t>Drucklieb</t>
  </si>
  <si>
    <t>Constantin</t>
  </si>
  <si>
    <t>10-00023-0914871-1997</t>
  </si>
  <si>
    <t>Emmerich</t>
  </si>
  <si>
    <t>Esch</t>
  </si>
  <si>
    <t>Christoph</t>
  </si>
  <si>
    <t>10-00023-0924066-1988</t>
  </si>
  <si>
    <t>Fängmer</t>
  </si>
  <si>
    <t>Kai</t>
  </si>
  <si>
    <t>10-00023-0914271-1997</t>
  </si>
  <si>
    <t>Frischkorn</t>
  </si>
  <si>
    <t>Konrad</t>
  </si>
  <si>
    <t>10-00023-0921734-1995</t>
  </si>
  <si>
    <t>Fuchs</t>
  </si>
  <si>
    <t>Nico</t>
  </si>
  <si>
    <t>10-00023-0923351-1998</t>
  </si>
  <si>
    <t>Gallego Gruesso</t>
  </si>
  <si>
    <t>Santiago</t>
  </si>
  <si>
    <t>10-00023-0917141-1997</t>
  </si>
  <si>
    <t>Gardeick</t>
  </si>
  <si>
    <t>Pit</t>
  </si>
  <si>
    <t>10-00023-0924281-1993</t>
  </si>
  <si>
    <t>Gennen</t>
  </si>
  <si>
    <t>Thomas</t>
  </si>
  <si>
    <t>10-00023-0923015-2002</t>
  </si>
  <si>
    <t>Gerhard</t>
  </si>
  <si>
    <t>Anna</t>
  </si>
  <si>
    <t>10-00023-0924304-1996</t>
  </si>
  <si>
    <t>Habenstein</t>
  </si>
  <si>
    <t>Jan</t>
  </si>
  <si>
    <t>10-00023-0041654-1984</t>
  </si>
  <si>
    <t>Häger</t>
  </si>
  <si>
    <t>Daniel</t>
  </si>
  <si>
    <t>Hahn</t>
  </si>
  <si>
    <t>Thio</t>
  </si>
  <si>
    <t>10-00023-0917353-1992</t>
  </si>
  <si>
    <t>Hajeck</t>
  </si>
  <si>
    <t>Tobias</t>
  </si>
  <si>
    <t>10-00023-0922142-1996</t>
  </si>
  <si>
    <t>Hellmann</t>
  </si>
  <si>
    <t>Max Jannik</t>
  </si>
  <si>
    <t>10-00023-0922825-1996</t>
  </si>
  <si>
    <t>Hermann</t>
  </si>
  <si>
    <t>Ulrich</t>
  </si>
  <si>
    <t>10-00023-0919187-1992</t>
  </si>
  <si>
    <t>Hermanns</t>
  </si>
  <si>
    <t>Philipp</t>
  </si>
  <si>
    <t>10-00023-0920729-1989</t>
  </si>
  <si>
    <t>Heruth</t>
  </si>
  <si>
    <t>Stefan</t>
  </si>
  <si>
    <t>10-00023-0920001-1996</t>
  </si>
  <si>
    <t>Hinz</t>
  </si>
  <si>
    <t>Charlotte</t>
  </si>
  <si>
    <t>10-00023-0918296-1987</t>
  </si>
  <si>
    <t>Höfler</t>
  </si>
  <si>
    <t>Matthias</t>
  </si>
  <si>
    <t>Hohenstatt</t>
  </si>
  <si>
    <t>David</t>
  </si>
  <si>
    <t>10-00023-0922653-1994</t>
  </si>
  <si>
    <t>Hornberg</t>
  </si>
  <si>
    <t>Katharina</t>
  </si>
  <si>
    <t>10-00023-0923537-1998</t>
  </si>
  <si>
    <t>Huber</t>
  </si>
  <si>
    <t>Christina</t>
  </si>
  <si>
    <t>10-00023-0919900-1991</t>
  </si>
  <si>
    <t>Jekat</t>
  </si>
  <si>
    <t>Felix</t>
  </si>
  <si>
    <t>10-00023-0924152-1993</t>
  </si>
  <si>
    <t>Jung</t>
  </si>
  <si>
    <t>Oliver</t>
  </si>
  <si>
    <t>10-00023-0920090-1988</t>
  </si>
  <si>
    <t>Jussen</t>
  </si>
  <si>
    <t>Alexander</t>
  </si>
  <si>
    <t>10-00023-0035974-1965</t>
  </si>
  <si>
    <t>Kadri</t>
  </si>
  <si>
    <t>Susanne</t>
  </si>
  <si>
    <t>10-00023-0035975-1965</t>
  </si>
  <si>
    <t>Ulrike</t>
  </si>
  <si>
    <t>10-00023-0920665-1997</t>
  </si>
  <si>
    <t>Kallenbach</t>
  </si>
  <si>
    <t>Julia</t>
  </si>
  <si>
    <t>10-00023-0918878-1994</t>
  </si>
  <si>
    <t>Kantelberg</t>
  </si>
  <si>
    <t>Lennart</t>
  </si>
  <si>
    <t>10-00023-0921665-1996</t>
  </si>
  <si>
    <t>Kanwischer</t>
  </si>
  <si>
    <t>Pia</t>
  </si>
  <si>
    <t>10-00023-0925394-2001</t>
  </si>
  <si>
    <t>Kartenbender</t>
  </si>
  <si>
    <t>Chris Niels</t>
  </si>
  <si>
    <t>10-00023-0908906-1966</t>
  </si>
  <si>
    <t>Kauert</t>
  </si>
  <si>
    <t>Stephan</t>
  </si>
  <si>
    <t>10-00023-0924194-1997</t>
  </si>
  <si>
    <t>Kern</t>
  </si>
  <si>
    <t>Johannes</t>
  </si>
  <si>
    <t>10-00023-0921975-1991</t>
  </si>
  <si>
    <t>Kittner</t>
  </si>
  <si>
    <t>10-00023-0923071-2001</t>
  </si>
  <si>
    <t>Kläser</t>
  </si>
  <si>
    <t>Eva</t>
  </si>
  <si>
    <t>10-00023-0917430-2000</t>
  </si>
  <si>
    <t>Klinkenberg</t>
  </si>
  <si>
    <t>Eric</t>
  </si>
  <si>
    <t>10-00023-0917098-1994</t>
  </si>
  <si>
    <t>Kloppenburg</t>
  </si>
  <si>
    <t>Greta</t>
  </si>
  <si>
    <t>10-00023-0921938-2000</t>
  </si>
  <si>
    <t>Koch</t>
  </si>
  <si>
    <t>Laura</t>
  </si>
  <si>
    <t>10-00023-0921656-1995</t>
  </si>
  <si>
    <t>Koger</t>
  </si>
  <si>
    <t>Anton</t>
  </si>
  <si>
    <t>10-00023-0920660-1992</t>
  </si>
  <si>
    <t>Körner</t>
  </si>
  <si>
    <t>Dennis</t>
  </si>
  <si>
    <t>10-00023-0922394-1961</t>
  </si>
  <si>
    <t>Krauhausen</t>
  </si>
  <si>
    <t>Krückel</t>
  </si>
  <si>
    <t>Jula</t>
  </si>
  <si>
    <t>10-00023-0906193-1991</t>
  </si>
  <si>
    <t>Kruse</t>
  </si>
  <si>
    <t>Christiane</t>
  </si>
  <si>
    <t>10-00023-0918792-1991</t>
  </si>
  <si>
    <t>Küppers</t>
  </si>
  <si>
    <t>10-00023-0919944-1993</t>
  </si>
  <si>
    <t>Laermann</t>
  </si>
  <si>
    <t>10-00023-0916375-1987</t>
  </si>
  <si>
    <t>Lindner</t>
  </si>
  <si>
    <t>Patrick</t>
  </si>
  <si>
    <t>10-00023-0921103-1998</t>
  </si>
  <si>
    <t>Löbner</t>
  </si>
  <si>
    <t>Niklas</t>
  </si>
  <si>
    <t>10-00023-0923738-1972</t>
  </si>
  <si>
    <t>Lotze</t>
  </si>
  <si>
    <t>Sven</t>
  </si>
  <si>
    <t>10-00023-0925084-1983</t>
  </si>
  <si>
    <t>Lunze</t>
  </si>
  <si>
    <t>Katrin</t>
  </si>
  <si>
    <t>10-00023-0925218-2004</t>
  </si>
  <si>
    <t>Mählmann</t>
  </si>
  <si>
    <t>10-00023-0914729-1980</t>
  </si>
  <si>
    <t>Maurer</t>
  </si>
  <si>
    <t>Claudia</t>
  </si>
  <si>
    <t>Montero</t>
  </si>
  <si>
    <t>Marcelo</t>
  </si>
  <si>
    <t>10-00023-0923091-2000</t>
  </si>
  <si>
    <t>Paulina</t>
  </si>
  <si>
    <t>10-00023-0924828-2000</t>
  </si>
  <si>
    <t>Müller</t>
  </si>
  <si>
    <t>Maurice</t>
  </si>
  <si>
    <t>10-00023-0909885-1973</t>
  </si>
  <si>
    <t>Uwe</t>
  </si>
  <si>
    <t>10-00023-0917136-1996</t>
  </si>
  <si>
    <t>Mussehl</t>
  </si>
  <si>
    <t>Valentin</t>
  </si>
  <si>
    <t>10-00023-0909712-1992</t>
  </si>
  <si>
    <t>Naumann</t>
  </si>
  <si>
    <t>Hendrik</t>
  </si>
  <si>
    <t>10-00023-0909713-1991</t>
  </si>
  <si>
    <t>Lisanne</t>
  </si>
  <si>
    <t>10-00023-0923390-1998</t>
  </si>
  <si>
    <t>Neplenbroek</t>
  </si>
  <si>
    <t>Lieke</t>
  </si>
  <si>
    <t>10-00023-0923831-1986</t>
  </si>
  <si>
    <t>Neumann</t>
  </si>
  <si>
    <t>Dominik</t>
  </si>
  <si>
    <t>10-00023-0923654-2005</t>
  </si>
  <si>
    <t>Niederau</t>
  </si>
  <si>
    <t>Annika</t>
  </si>
  <si>
    <t>10-00023-0057839-1962</t>
  </si>
  <si>
    <t>Overhage</t>
  </si>
  <si>
    <t>Lothar</t>
  </si>
  <si>
    <t>10-00023-0922253-1994</t>
  </si>
  <si>
    <t>Peel</t>
  </si>
  <si>
    <t>Olivia</t>
  </si>
  <si>
    <t>10-00023-0924951-1981</t>
  </si>
  <si>
    <t>Plesken</t>
  </si>
  <si>
    <t>Christian</t>
  </si>
  <si>
    <t>10-00023-0921429-1983</t>
  </si>
  <si>
    <t>Elke</t>
  </si>
  <si>
    <t>10-00023-0916664-1994</t>
  </si>
  <si>
    <t>Plettenberg</t>
  </si>
  <si>
    <t>Nils</t>
  </si>
  <si>
    <t>Potthoff</t>
  </si>
  <si>
    <t>10-00023-0916402-1978</t>
  </si>
  <si>
    <t>Radtke</t>
  </si>
  <si>
    <t>10-00023-0915027-1969</t>
  </si>
  <si>
    <t>Reich</t>
  </si>
  <si>
    <t>10-00023-0054181-1966</t>
  </si>
  <si>
    <t>Riemer</t>
  </si>
  <si>
    <t>10-00023-0923523-1968</t>
  </si>
  <si>
    <t>Ries</t>
  </si>
  <si>
    <t>Achim</t>
  </si>
  <si>
    <t>10-00023-0925208-1961</t>
  </si>
  <si>
    <t>10-00023-0922822-1990</t>
  </si>
  <si>
    <t>Rubner</t>
  </si>
  <si>
    <t>10-00023-0925453-2002</t>
  </si>
  <si>
    <t>Rüenauver</t>
  </si>
  <si>
    <t>Leonie</t>
  </si>
  <si>
    <t>Schaber</t>
  </si>
  <si>
    <t>10-00023-0919598-1993</t>
  </si>
  <si>
    <t>Schacht</t>
  </si>
  <si>
    <t>Andreas</t>
  </si>
  <si>
    <t>10-00023-0922045-1997</t>
  </si>
  <si>
    <t>Moe</t>
  </si>
  <si>
    <t>10-00023-0919903-1995</t>
  </si>
  <si>
    <t>Schäfer</t>
  </si>
  <si>
    <t>Luca</t>
  </si>
  <si>
    <t>Schaffarczyk</t>
  </si>
  <si>
    <t>Tim</t>
  </si>
  <si>
    <t>10-00023-0923822-2000</t>
  </si>
  <si>
    <t>Schenke</t>
  </si>
  <si>
    <t>Leon</t>
  </si>
  <si>
    <t>10-00023-0922157-1999</t>
  </si>
  <si>
    <t>Schietinger</t>
  </si>
  <si>
    <t>Mara</t>
  </si>
  <si>
    <t>10-00023-0925139-1998</t>
  </si>
  <si>
    <t>Schläger</t>
  </si>
  <si>
    <t>10-00023-0922523-2003</t>
  </si>
  <si>
    <t>Schmid</t>
  </si>
  <si>
    <t>Julian</t>
  </si>
  <si>
    <t>10-00023-0921627-1991</t>
  </si>
  <si>
    <t>Schmitz</t>
  </si>
  <si>
    <t>10-00023-0924807-2002</t>
  </si>
  <si>
    <t>Schneemann</t>
  </si>
  <si>
    <t>Till</t>
  </si>
  <si>
    <t>10-00023-0057845-1988</t>
  </si>
  <si>
    <t>Schöpping</t>
  </si>
  <si>
    <t>Maximilian</t>
  </si>
  <si>
    <t>10-00023-0917955-1981</t>
  </si>
  <si>
    <t>Schreuer</t>
  </si>
  <si>
    <t>Mario</t>
  </si>
  <si>
    <t>10-00023-0922110-1983</t>
  </si>
  <si>
    <t>Schulte</t>
  </si>
  <si>
    <t>Nora</t>
  </si>
  <si>
    <t>10-00023-0036001-1985</t>
  </si>
  <si>
    <t>10-00023-0922185-1993</t>
  </si>
  <si>
    <t>Schulz</t>
  </si>
  <si>
    <t>Kerstin</t>
  </si>
  <si>
    <t>10-00023-0921707-1993</t>
  </si>
  <si>
    <t>Schulze-Ardey</t>
  </si>
  <si>
    <t>Jan Philip</t>
  </si>
  <si>
    <t>Schumacher</t>
  </si>
  <si>
    <t>Yannic</t>
  </si>
  <si>
    <t>10-00023-0916046-1996</t>
  </si>
  <si>
    <t>Senger</t>
  </si>
  <si>
    <t>Paul</t>
  </si>
  <si>
    <t>10-00023-0907455-1985</t>
  </si>
  <si>
    <t>Starschich</t>
  </si>
  <si>
    <t>Sergej</t>
  </si>
  <si>
    <t>10-00023-0924746-1994</t>
  </si>
  <si>
    <t>Stasner</t>
  </si>
  <si>
    <t>Pascal</t>
  </si>
  <si>
    <t>10-00023-0922805-1998</t>
  </si>
  <si>
    <t>Stöcker</t>
  </si>
  <si>
    <t>Ronja</t>
  </si>
  <si>
    <t>10-00023-0919229-1996</t>
  </si>
  <si>
    <t>Streb</t>
  </si>
  <si>
    <t>10-00023-0920916-2002</t>
  </si>
  <si>
    <t>Tahay</t>
  </si>
  <si>
    <t>Elise</t>
  </si>
  <si>
    <t>10-00023-0915441-1963</t>
  </si>
  <si>
    <t>Theves</t>
  </si>
  <si>
    <t>Helmut</t>
  </si>
  <si>
    <t>10-00023-0919122-1973</t>
  </si>
  <si>
    <t>Tiemann</t>
  </si>
  <si>
    <t>10-00023-0918915-1992</t>
  </si>
  <si>
    <t>Trenn</t>
  </si>
  <si>
    <t>10-00023-0916597-1980</t>
  </si>
  <si>
    <t>Turoni</t>
  </si>
  <si>
    <t>Francesco</t>
  </si>
  <si>
    <t>Voß</t>
  </si>
  <si>
    <t>Victoria</t>
  </si>
  <si>
    <t>10-00023-0922208-1974</t>
  </si>
  <si>
    <t>Wandt</t>
  </si>
  <si>
    <t>Frauke</t>
  </si>
  <si>
    <t>10-00023-0922592-1993</t>
  </si>
  <si>
    <t>Weckler</t>
  </si>
  <si>
    <t>Sascha</t>
  </si>
  <si>
    <t>10-00023-0907725-1989</t>
  </si>
  <si>
    <t>Weithoff</t>
  </si>
  <si>
    <t>10-00023-0914913-1997</t>
  </si>
  <si>
    <t>Wienhold</t>
  </si>
  <si>
    <t>10-00023-0922772-1990</t>
  </si>
  <si>
    <t>Willms</t>
  </si>
  <si>
    <t>Steffen</t>
  </si>
  <si>
    <t>10-00023-0924193-1996</t>
  </si>
  <si>
    <t>Willoughby</t>
  </si>
  <si>
    <t>Friederike</t>
  </si>
  <si>
    <t>10-00023-0918163-1996</t>
  </si>
  <si>
    <t>Wunn</t>
  </si>
  <si>
    <t>Henrik</t>
  </si>
  <si>
    <t>10-00023-0922774-1995</t>
  </si>
  <si>
    <t>Zelder</t>
  </si>
  <si>
    <t>10-00023-0053812-1984</t>
  </si>
  <si>
    <t>Ziemons</t>
  </si>
  <si>
    <t>Kristina</t>
  </si>
  <si>
    <t>10-00023-0918398-1986</t>
  </si>
  <si>
    <t>Ziermann</t>
  </si>
  <si>
    <t>10-00023-0909492-1976</t>
  </si>
  <si>
    <t>Zinnen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</si>
</sst>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/>
      <name val="Calibri"/>
      <family val="2"/>
      <scheme val="minor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4" xfId="0" applyBorder="1"/>
    <xf numFmtId="0" fontId="0" fillId="3" borderId="5" xfId="0" applyFill="1" applyBorder="1"/>
    <xf numFmtId="0" fontId="0" fillId="3" borderId="0" xfId="0" applyFill="1"/>
    <xf numFmtId="0" fontId="0" fillId="0" borderId="0" xfId="0" applyAlignment="1">
      <alignment horizontal="center"/>
    </xf>
    <xf numFmtId="0" fontId="0" fillId="0" borderId="17" xfId="0" applyBorder="1"/>
    <xf numFmtId="0" fontId="0" fillId="3" borderId="18" xfId="0" applyFill="1" applyBorder="1"/>
    <xf numFmtId="0" fontId="0" fillId="0" borderId="20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3" borderId="28" xfId="0" applyFill="1" applyBorder="1"/>
    <xf numFmtId="0" fontId="0" fillId="3" borderId="29" xfId="0" applyFill="1" applyBorder="1"/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3" fillId="4" borderId="39" xfId="0" applyFont="1" applyFill="1" applyBorder="1"/>
    <xf numFmtId="0" fontId="3" fillId="0" borderId="0" xfId="0" applyFont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17" xfId="0" applyFill="1" applyBorder="1" applyAlignment="1">
      <alignment vertical="center"/>
    </xf>
    <xf numFmtId="0" fontId="0" fillId="6" borderId="18" xfId="0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/>
    <xf numFmtId="0" fontId="0" fillId="2" borderId="1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37" xfId="0" applyFill="1" applyBorder="1"/>
    <xf numFmtId="0" fontId="0" fillId="0" borderId="12" xfId="0" applyBorder="1"/>
    <xf numFmtId="0" fontId="0" fillId="0" borderId="38" xfId="0" applyBorder="1"/>
    <xf numFmtId="0" fontId="0" fillId="0" borderId="40" xfId="0" applyBorder="1"/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7" borderId="11" xfId="0" applyFill="1" applyBorder="1"/>
    <xf numFmtId="0" fontId="10" fillId="0" borderId="0" xfId="0" applyFont="1"/>
    <xf numFmtId="0" fontId="11" fillId="0" borderId="0" xfId="0" applyFont="1"/>
    <xf numFmtId="0" fontId="0" fillId="0" borderId="10" xfId="0" applyBorder="1"/>
    <xf numFmtId="49" fontId="0" fillId="0" borderId="0" xfId="0" applyNumberFormat="1"/>
    <xf numFmtId="0" fontId="0" fillId="3" borderId="10" xfId="0" applyFill="1" applyBorder="1"/>
    <xf numFmtId="0" fontId="0" fillId="3" borderId="11" xfId="0" applyFill="1" applyBorder="1"/>
    <xf numFmtId="49" fontId="3" fillId="4" borderId="39" xfId="0" applyNumberFormat="1" applyFont="1" applyFill="1" applyBorder="1"/>
    <xf numFmtId="49" fontId="0" fillId="3" borderId="0" xfId="0" applyNumberFormat="1" applyFill="1"/>
    <xf numFmtId="49" fontId="0" fillId="0" borderId="0" xfId="0" quotePrefix="1" applyNumberFormat="1"/>
    <xf numFmtId="0" fontId="0" fillId="6" borderId="0" xfId="0" applyFill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45" xfId="0" applyNumberFormat="1" applyBorder="1" applyAlignment="1">
      <alignment horizontal="center" vertical="center" wrapText="1"/>
    </xf>
    <xf numFmtId="14" fontId="0" fillId="0" borderId="45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 wrapText="1"/>
    </xf>
    <xf numFmtId="0" fontId="0" fillId="2" borderId="44" xfId="0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45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21" xfId="0" applyNumberForma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8" borderId="0" xfId="0" applyFill="1"/>
    <xf numFmtId="0" fontId="4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37" xfId="0" applyBorder="1"/>
    <xf numFmtId="0" fontId="2" fillId="5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Border="1"/>
    <xf numFmtId="14" fontId="0" fillId="0" borderId="12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 wrapText="1"/>
    </xf>
    <xf numFmtId="0" fontId="0" fillId="7" borderId="0" xfId="0" applyFill="1"/>
    <xf numFmtId="0" fontId="0" fillId="3" borderId="51" xfId="0" applyFill="1" applyBorder="1"/>
    <xf numFmtId="0" fontId="0" fillId="0" borderId="52" xfId="0" applyBorder="1"/>
    <xf numFmtId="0" fontId="0" fillId="3" borderId="53" xfId="0" applyFill="1" applyBorder="1"/>
    <xf numFmtId="0" fontId="0" fillId="0" borderId="54" xfId="0" applyBorder="1"/>
    <xf numFmtId="0" fontId="0" fillId="0" borderId="56" xfId="0" applyBorder="1"/>
    <xf numFmtId="0" fontId="0" fillId="3" borderId="57" xfId="0" applyFill="1" applyBorder="1"/>
    <xf numFmtId="0" fontId="0" fillId="3" borderId="55" xfId="0" applyFill="1" applyBorder="1"/>
    <xf numFmtId="0" fontId="0" fillId="3" borderId="58" xfId="0" applyFill="1" applyBorder="1"/>
    <xf numFmtId="0" fontId="0" fillId="0" borderId="59" xfId="0" applyBorder="1" applyAlignment="1">
      <alignment horizontal="center" vertical="center"/>
    </xf>
    <xf numFmtId="0" fontId="0" fillId="9" borderId="17" xfId="0" applyFill="1" applyBorder="1" applyAlignment="1">
      <alignment vertical="center"/>
    </xf>
    <xf numFmtId="0" fontId="0" fillId="9" borderId="38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7" borderId="6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7" borderId="4" xfId="0" applyFill="1" applyBorder="1"/>
    <xf numFmtId="0" fontId="0" fillId="0" borderId="4" xfId="0" applyBorder="1" applyAlignment="1">
      <alignment vertical="center" wrapText="1"/>
    </xf>
    <xf numFmtId="0" fontId="3" fillId="0" borderId="4" xfId="0" applyFont="1" applyBorder="1"/>
    <xf numFmtId="0" fontId="11" fillId="0" borderId="4" xfId="0" applyFont="1" applyBorder="1"/>
    <xf numFmtId="0" fontId="0" fillId="0" borderId="6" xfId="0" applyBorder="1"/>
    <xf numFmtId="49" fontId="0" fillId="0" borderId="2" xfId="0" applyNumberFormat="1" applyBorder="1"/>
    <xf numFmtId="49" fontId="0" fillId="0" borderId="4" xfId="0" applyNumberFormat="1" applyBorder="1"/>
    <xf numFmtId="49" fontId="0" fillId="7" borderId="6" xfId="0" applyNumberFormat="1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6" xfId="0" applyFill="1" applyBorder="1"/>
    <xf numFmtId="0" fontId="0" fillId="0" borderId="38" xfId="0" applyBorder="1" applyAlignment="1">
      <alignment vertical="center" wrapText="1"/>
    </xf>
    <xf numFmtId="0" fontId="0" fillId="7" borderId="60" xfId="0" applyFill="1" applyBorder="1"/>
    <xf numFmtId="0" fontId="0" fillId="3" borderId="12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10" fillId="0" borderId="38" xfId="0" applyFont="1" applyBorder="1"/>
    <xf numFmtId="0" fontId="11" fillId="0" borderId="38" xfId="0" applyFont="1" applyBorder="1"/>
    <xf numFmtId="0" fontId="4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2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7" xfId="0" applyFill="1" applyBorder="1"/>
    <xf numFmtId="0" fontId="0" fillId="3" borderId="54" xfId="0" applyFill="1" applyBorder="1"/>
    <xf numFmtId="0" fontId="0" fillId="3" borderId="56" xfId="0" applyFill="1" applyBorder="1"/>
    <xf numFmtId="14" fontId="0" fillId="0" borderId="61" xfId="0" applyNumberFormat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14" fontId="0" fillId="2" borderId="62" xfId="0" applyNumberFormat="1" applyFill="1" applyBorder="1" applyAlignment="1">
      <alignment horizontal="center" vertical="center"/>
    </xf>
    <xf numFmtId="0" fontId="0" fillId="9" borderId="57" xfId="0" applyFill="1" applyBorder="1" applyAlignment="1">
      <alignment horizontal="center" vertical="center"/>
    </xf>
    <xf numFmtId="0" fontId="0" fillId="3" borderId="63" xfId="0" applyFill="1" applyBorder="1"/>
    <xf numFmtId="0" fontId="0" fillId="3" borderId="64" xfId="0" applyFill="1" applyBorder="1"/>
    <xf numFmtId="0" fontId="0" fillId="6" borderId="34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3" borderId="66" xfId="0" applyFill="1" applyBorder="1"/>
    <xf numFmtId="0" fontId="0" fillId="3" borderId="67" xfId="0" applyFill="1" applyBorder="1"/>
    <xf numFmtId="0" fontId="0" fillId="3" borderId="68" xfId="0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0" fillId="3" borderId="73" xfId="0" applyFill="1" applyBorder="1" applyAlignment="1">
      <alignment horizontal="center"/>
    </xf>
    <xf numFmtId="0" fontId="0" fillId="3" borderId="75" xfId="0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15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  <xf numFmtId="14" fontId="0" fillId="2" borderId="19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69" xfId="0" applyFill="1" applyBorder="1" applyAlignment="1">
      <alignment horizontal="center"/>
    </xf>
    <xf numFmtId="0" fontId="0" fillId="3" borderId="70" xfId="0" applyFill="1" applyBorder="1" applyAlignment="1">
      <alignment horizontal="center"/>
    </xf>
    <xf numFmtId="0" fontId="0" fillId="3" borderId="71" xfId="0" applyFill="1" applyBorder="1" applyAlignment="1">
      <alignment horizontal="center"/>
    </xf>
    <xf numFmtId="0" fontId="0" fillId="3" borderId="72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74" xfId="0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3" borderId="76" xfId="0" applyFill="1" applyBorder="1" applyAlignment="1">
      <alignment horizontal="center"/>
    </xf>
    <xf numFmtId="0" fontId="0" fillId="3" borderId="77" xfId="0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78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4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3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</cellXfs>
  <cellStyles count="1">
    <cellStyle name="Standard" xfId="0" builtinId="0"/>
  </cellStyles>
  <dxfs count="28">
    <dxf>
      <numFmt numFmtId="0" formatCode="General"/>
      <fill>
        <patternFill>
          <bgColor theme="2"/>
        </patternFill>
      </fill>
    </dxf>
    <dxf>
      <numFmt numFmtId="0" formatCode="General"/>
      <fill>
        <patternFill>
          <bgColor theme="2"/>
        </patternFill>
      </fill>
    </dxf>
    <dxf>
      <numFmt numFmtId="0" formatCode="General"/>
      <fill>
        <patternFill>
          <bgColor theme="2"/>
        </patternFill>
      </fill>
    </dxf>
    <dxf>
      <numFmt numFmtId="0" formatCode="General"/>
      <fill>
        <patternFill>
          <bgColor theme="2"/>
        </patternFill>
      </fill>
    </dxf>
    <dxf>
      <numFmt numFmtId="0" formatCode="General"/>
      <fill>
        <patternFill>
          <bgColor theme="2"/>
        </patternFill>
      </fill>
    </dxf>
    <dxf>
      <numFmt numFmtId="30" formatCode="@"/>
      <fill>
        <patternFill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2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ill>
        <patternFill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stbenutzer" id="{0686E7A8-C2E1-493F-B791-BA624980191D}" userId="S::urn:spo:anon#8f19b02ca0fca26e8aa23faa0c9d4c7b8c8e88d27a67648e3542015322556795::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1EC57A1-FC1C-4C6D-ACA2-C67D36A91748}" name="Tabelle4" displayName="Tabelle4" ref="A1:I156" totalsRowShown="0" headerRowDxfId="13" dataDxfId="12" headerRowBorderDxfId="10" tableBorderDxfId="11" totalsRowBorderDxfId="9">
  <autoFilter ref="A1:I156" xr:uid="{C1EC57A1-FC1C-4C6D-ACA2-C67D36A91748}">
    <filterColumn colId="3">
      <filters>
        <filter val="Albrecht, Marie"/>
        <filter val="Antic, Dalibor"/>
        <filter val="Basic, Josef"/>
        <filter val="Bayro Kaiser, Fabio"/>
        <filter val="Bennek, Eveline"/>
        <filter val="Betche, Josephin"/>
        <filter val="Böttcher, Nic"/>
        <filter val="Brake, Kirsten"/>
        <filter val="Bremm, Martin"/>
        <filter val="Busch, Simon"/>
        <filter val="Caspers, Rebecca"/>
        <filter val="Cosemans, Jens"/>
        <filter val="Cramer, Michael"/>
        <filter val="De Jong, Timm"/>
        <filter val="Deichmann, Svenja"/>
        <filter val="Devriese, Astrid"/>
        <filter val="Dietz, Lucas"/>
        <filter val="Drucklieb, Constantin"/>
        <filter val="Emmerich, Rebecca"/>
        <filter val="Esch, Christoph"/>
        <filter val="Fängmer, Kai"/>
        <filter val="Frischkorn, Konrad"/>
        <filter val="Fuchs, Nico"/>
        <filter val="Gallego Gruesso, Santiago"/>
        <filter val="Gardeick, Pit"/>
        <filter val="Gennen, Thomas"/>
        <filter val="Gerhard, Anna"/>
        <filter val="Habenstein, Jan"/>
        <filter val="Häger, Daniel"/>
        <filter val="Hajeck, Tobias"/>
        <filter val="Hellmann, Max Jannik"/>
        <filter val="Hermann, Ulrich"/>
        <filter val="Hermanns, Philipp"/>
        <filter val="Heruth, Stefan"/>
        <filter val="Hinz, Charlotte"/>
        <filter val="Höfler, Matthias"/>
        <filter val="Hohenstatt, David"/>
        <filter val="Hornberg, Katharina"/>
        <filter val="Huber, Christina"/>
        <filter val="Jekat, Felix"/>
        <filter val="Jung, Oliver"/>
        <filter val="Jussen, Alexander"/>
        <filter val="Kadri, Susanne"/>
        <filter val="Kadri, Ulrike"/>
        <filter val="Kallenbach, Julia"/>
        <filter val="Kantelberg, Lennart"/>
        <filter val="Kanwischer, Pia"/>
        <filter val="Kauert, Stephan"/>
        <filter val="Kern, Johannes"/>
        <filter val="Kittner, Svenja"/>
        <filter val="Kläser, Eva"/>
        <filter val="Klinkenberg, Eric"/>
        <filter val="Kloppenburg, Greta"/>
        <filter val="Koch, Laura"/>
        <filter val="Koger, Anton"/>
        <filter val="Körner, Dennis"/>
        <filter val="Krauhausen, Michael"/>
        <filter val="Kruse, Christiane"/>
        <filter val="Küppers, Philipp"/>
        <filter val="Laermann, Laura"/>
        <filter val="Lindner, Patrick"/>
        <filter val="Löbner, Niklas"/>
        <filter val="Lotze, Sven"/>
        <filter val="Lunze, Katrin"/>
        <filter val="Mählmann, Laura"/>
        <filter val="Maurer, Claudia"/>
        <filter val="Montero, Marcelo"/>
        <filter val="Montero, Paulina"/>
        <filter val="Müller, Maurice"/>
        <filter val="Müller, Uwe"/>
        <filter val="Mussehl, Valentin"/>
        <filter val="Naumann, Hendrik"/>
        <filter val="Naumann, Lisanne"/>
        <filter val="Neplenbroek, Lieke"/>
        <filter val="Neumann, Dominik"/>
        <filter val="Niederau, Annika"/>
        <filter val="Overhage, Lothar"/>
        <filter val="Peel, Olivia"/>
        <filter val="Plesken, Christian"/>
        <filter val="Plesken, Elke"/>
        <filter val="Plettenberg, Nils"/>
        <filter val="Potthoff, Michael"/>
        <filter val="Radtke, Oliver"/>
        <filter val="Reich, Sven"/>
        <filter val="Riemer, Thomas"/>
        <filter val="Ries, Achim"/>
        <filter val="Ries, Christian"/>
        <filter val="Rubner, Jens"/>
        <filter val="Schacht, Andreas"/>
        <filter val="Schacht, Moe"/>
        <filter val="Schäfer, Luca"/>
        <filter val="Schenke, Leon"/>
        <filter val="Schietinger, Mara"/>
        <filter val="Schläger, Simon"/>
        <filter val="Schmid, Julian"/>
        <filter val="Schmitz, Michael"/>
        <filter val="Schneemann, Till"/>
        <filter val="Schöpping, Maximilian"/>
        <filter val="Schreuer, Mario"/>
        <filter val="Schulte, Nora"/>
        <filter val="Schulte, Thomas"/>
        <filter val="Schulz, Kerstin"/>
        <filter val="Schulze-Ardey, Jan Philip"/>
        <filter val="Senger, Paul"/>
        <filter val="Starschich, Sergej"/>
        <filter val="Stasner, Pascal"/>
        <filter val="Stöcker, Ronja"/>
        <filter val="Streb, Christina"/>
        <filter val="Tahay, Elise"/>
        <filter val="Theves, Helmut"/>
        <filter val="Tiemann, Michael"/>
        <filter val="Trenn, Matthias"/>
        <filter val="Turoni, Francesco"/>
        <filter val="Wandt, Frauke"/>
        <filter val="Weckler, Sascha"/>
        <filter val="Weithoff, Lucas"/>
        <filter val="Wienhold, Jan"/>
        <filter val="Willms, Steffen"/>
        <filter val="Willoughby, Friederike"/>
        <filter val="Wunn, Henrik"/>
        <filter val="Zelder, Jan"/>
        <filter val="Ziemons, Kristina"/>
        <filter val="Ziermann, Paul"/>
        <filter val="Zinnen, Christoph"/>
      </filters>
    </filterColumn>
  </autoFilter>
  <sortState xmlns:xlrd2="http://schemas.microsoft.com/office/spreadsheetml/2017/richdata2" ref="A24:I156">
    <sortCondition ref="B2:B156"/>
    <sortCondition ref="C2:C156"/>
  </sortState>
  <tableColumns count="9">
    <tableColumn id="1" xr3:uid="{EC2843A4-0454-4B3E-A994-6B7F440CB819}" name="Startpassnummer" dataDxfId="8"/>
    <tableColumn id="2" xr3:uid="{A05A7ED7-BFEB-4E48-968B-4A0D4CA30450}" name="Name" dataDxfId="7"/>
    <tableColumn id="3" xr3:uid="{E01FCCA7-E30F-4D71-A16D-8E843E528960}" name="Vorname" dataDxfId="6"/>
    <tableColumn id="4" xr3:uid="{ABEBBE80-FBD2-402E-9383-C37615ECE714}" name="Vollständig" dataDxfId="5">
      <calculatedColumnFormula>_xlfn.CONCAT(Tabelle4[[#This Row],[Name]],", ",Tabelle4[[#This Row],[Vorname]])</calculatedColumnFormula>
    </tableColumn>
    <tableColumn id="5" xr3:uid="{5F8A67C6-548C-4CC9-A553-8B14767BAD96}" name="2.Bundesliga" dataDxfId="4">
      <calculatedColumnFormula>COUNTIF('Übersicht Männer'!$4:$8,Tabelle4[[#This Row],[Vollständig]])+COUNTIF('Übersicht Frauen'!$4:$7,Tabelle4[[#This Row],[Vollständig]])</calculatedColumnFormula>
    </tableColumn>
    <tableColumn id="6" xr3:uid="{3A95FE14-7810-446E-AE80-52AC18B0F002}" name="NRW-Liga" dataDxfId="3">
      <calculatedColumnFormula>COUNTIF('Übersicht Männer'!$10:$13,Tabelle4[[#This Row],[Vollständig]])+COUNTIF('Übersicht Frauen'!$9:$11,Tabelle4[[#This Row],[Vollständig]])</calculatedColumnFormula>
    </tableColumn>
    <tableColumn id="7" xr3:uid="{A336F151-43A6-4C77-8D63-0AB47A0F5C20}" name="Regionalliga" dataDxfId="2">
      <calculatedColumnFormula>COUNTIF('Übersicht Männer'!$15:$18,Tabelle4[[#This Row],[Vollständig]])+COUNTIF('Übersicht Frauen'!$13:$15,Tabelle4[[#This Row],[Vollständig]])</calculatedColumnFormula>
    </tableColumn>
    <tableColumn id="8" xr3:uid="{9B7E9431-5A85-4EB4-A45E-CED0AE9CD3C0}" name="Landesliga Süd" dataDxfId="1">
      <calculatedColumnFormula>(COUNTIF('Übersicht Männer'!$20:$23,Tabelle4[[#This Row],[Vollständig]])+COUNTIF('Übersicht Frauen'!$17:$19,Tabelle4[[#This Row],[Vollständig]]))</calculatedColumnFormula>
    </tableColumn>
    <tableColumn id="9" xr3:uid="{280D8D94-A4B7-4441-90E7-590A00767125}" name="Gesamt" dataDxfId="0">
      <calculatedColumnFormula>SUM(Tabelle4[[#This Row],[2.Bundesliga]:[Landesliga Süd]])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0" dT="2024-01-01T17:21:45.55" personId="{0686E7A8-C2E1-493F-B791-BA624980191D}" id="{E07A7DC8-3759-4FB9-B821-D9E92F791635}">
    <text>Entweder den oder Verbandsliga in Hagen, nicht beide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5FD2-BF58-4F1D-B75A-69B8CFCE9093}">
  <dimension ref="A1:AQ56"/>
  <sheetViews>
    <sheetView topLeftCell="F1" zoomScale="75" workbookViewId="0">
      <selection activeCell="J7" sqref="J7"/>
    </sheetView>
  </sheetViews>
  <sheetFormatPr defaultColWidth="11.42578125" defaultRowHeight="15" customHeight="1"/>
  <cols>
    <col min="1" max="1" width="11.5703125" style="1"/>
    <col min="2" max="2" width="3.42578125" customWidth="1"/>
    <col min="3" max="3" width="21.140625" bestFit="1" customWidth="1"/>
    <col min="4" max="4" width="15" customWidth="1"/>
    <col min="5" max="5" width="14" style="6" customWidth="1"/>
    <col min="6" max="7" width="10.85546875" bestFit="1" customWidth="1"/>
    <col min="8" max="8" width="11.7109375" bestFit="1" customWidth="1"/>
    <col min="9" max="10" width="11.7109375" customWidth="1"/>
    <col min="11" max="11" width="15.42578125" customWidth="1"/>
    <col min="12" max="12" width="10.28515625" bestFit="1" customWidth="1"/>
    <col min="13" max="13" width="13" bestFit="1" customWidth="1"/>
    <col min="14" max="14" width="12.7109375" customWidth="1"/>
    <col min="15" max="15" width="11.5703125" customWidth="1"/>
    <col min="16" max="16" width="10.28515625" bestFit="1" customWidth="1"/>
    <col min="17" max="17" width="10.140625" bestFit="1" customWidth="1"/>
    <col min="18" max="18" width="14.42578125" customWidth="1"/>
    <col min="19" max="19" width="10.28515625" bestFit="1" customWidth="1"/>
    <col min="20" max="20" width="11.140625" bestFit="1" customWidth="1"/>
    <col min="21" max="21" width="11.140625" customWidth="1"/>
    <col min="22" max="22" width="13.42578125" bestFit="1" customWidth="1"/>
    <col min="23" max="23" width="10.28515625" bestFit="1" customWidth="1"/>
    <col min="24" max="24" width="11" bestFit="1" customWidth="1"/>
    <col min="25" max="25" width="3.42578125" customWidth="1"/>
  </cols>
  <sheetData>
    <row r="1" spans="1:43" s="1" customFormat="1" ht="58.9" customHeight="1">
      <c r="B1" s="177" t="s">
        <v>0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</row>
    <row r="2" spans="1:43">
      <c r="B2" s="86"/>
      <c r="C2" s="86"/>
      <c r="D2" s="86"/>
      <c r="E2" s="89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43" s="43" customFormat="1" ht="21" customHeight="1">
      <c r="A3" s="42"/>
      <c r="B3" s="87"/>
      <c r="C3" s="84" t="s">
        <v>1</v>
      </c>
      <c r="D3" s="67" t="s">
        <v>2</v>
      </c>
      <c r="E3" s="144" t="s">
        <v>3</v>
      </c>
      <c r="F3" s="67" t="s">
        <v>4</v>
      </c>
      <c r="G3" s="67" t="s">
        <v>5</v>
      </c>
      <c r="H3" s="68" t="s">
        <v>6</v>
      </c>
      <c r="I3" s="69" t="s">
        <v>7</v>
      </c>
      <c r="J3" s="67" t="s">
        <v>8</v>
      </c>
      <c r="K3" s="67" t="s">
        <v>9</v>
      </c>
      <c r="L3" s="68" t="s">
        <v>10</v>
      </c>
      <c r="M3" s="68" t="s">
        <v>11</v>
      </c>
      <c r="N3" s="67" t="s">
        <v>12</v>
      </c>
      <c r="O3" s="67" t="s">
        <v>13</v>
      </c>
      <c r="P3" s="68" t="s">
        <v>14</v>
      </c>
      <c r="Q3" s="67" t="s">
        <v>15</v>
      </c>
      <c r="R3" s="67" t="s">
        <v>16</v>
      </c>
      <c r="S3" s="69" t="s">
        <v>17</v>
      </c>
      <c r="T3" s="67" t="s">
        <v>18</v>
      </c>
      <c r="U3" s="67" t="s">
        <v>19</v>
      </c>
      <c r="V3" s="70" t="s">
        <v>20</v>
      </c>
      <c r="W3" s="68" t="s">
        <v>21</v>
      </c>
      <c r="X3" s="71" t="s">
        <v>22</v>
      </c>
      <c r="Y3" s="87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spans="1:43" s="30" customFormat="1" ht="21" customHeight="1">
      <c r="A4" s="34"/>
      <c r="B4" s="88"/>
      <c r="C4" s="85" t="s">
        <v>23</v>
      </c>
      <c r="D4" s="72">
        <v>45417</v>
      </c>
      <c r="E4" s="145">
        <v>45431</v>
      </c>
      <c r="F4" s="72">
        <v>45437</v>
      </c>
      <c r="G4" s="72">
        <v>45445</v>
      </c>
      <c r="H4" s="74">
        <v>45452</v>
      </c>
      <c r="I4" s="76">
        <v>45459</v>
      </c>
      <c r="J4" s="72">
        <v>45466</v>
      </c>
      <c r="K4" s="72">
        <v>45466</v>
      </c>
      <c r="L4" s="73">
        <v>45473</v>
      </c>
      <c r="M4" s="73">
        <v>45473</v>
      </c>
      <c r="N4" s="72">
        <v>45487</v>
      </c>
      <c r="O4" s="75">
        <v>45142</v>
      </c>
      <c r="P4" s="73">
        <v>45515</v>
      </c>
      <c r="Q4" s="75">
        <v>45522</v>
      </c>
      <c r="R4" s="72">
        <v>45529</v>
      </c>
      <c r="S4" s="76">
        <v>45529</v>
      </c>
      <c r="T4" s="75">
        <v>45529</v>
      </c>
      <c r="U4" s="72">
        <v>45536</v>
      </c>
      <c r="V4" s="77">
        <v>45543</v>
      </c>
      <c r="W4" s="154">
        <v>45542</v>
      </c>
      <c r="X4" s="78">
        <v>45550</v>
      </c>
      <c r="Y4" s="88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</row>
    <row r="5" spans="1:43" s="30" customFormat="1" ht="21" customHeight="1">
      <c r="A5" s="34"/>
      <c r="B5" s="88"/>
      <c r="C5" s="79" t="s">
        <v>24</v>
      </c>
      <c r="D5" s="80">
        <f>D4-4</f>
        <v>45413</v>
      </c>
      <c r="E5" s="80">
        <f>E4-4</f>
        <v>45427</v>
      </c>
      <c r="F5" s="80">
        <f>F4-10</f>
        <v>45427</v>
      </c>
      <c r="G5" s="80">
        <f>G4-4</f>
        <v>45441</v>
      </c>
      <c r="H5" s="81">
        <f>H4-11</f>
        <v>45441</v>
      </c>
      <c r="I5" s="169">
        <f>I4-4</f>
        <v>45455</v>
      </c>
      <c r="J5" s="80">
        <f>J4-11</f>
        <v>45455</v>
      </c>
      <c r="K5" s="80">
        <f>K4-4</f>
        <v>45462</v>
      </c>
      <c r="L5" s="81">
        <f>L4-4</f>
        <v>45469</v>
      </c>
      <c r="M5" s="81">
        <f>M4-3</f>
        <v>45470</v>
      </c>
      <c r="N5" s="80">
        <f>N4-3</f>
        <v>45484</v>
      </c>
      <c r="O5" s="80">
        <f>O4-11</f>
        <v>45131</v>
      </c>
      <c r="P5" s="81">
        <f>P4-4</f>
        <v>45511</v>
      </c>
      <c r="Q5" s="80">
        <f>Q4-11</f>
        <v>45511</v>
      </c>
      <c r="R5" s="146">
        <f>R4-4</f>
        <v>45525</v>
      </c>
      <c r="S5" s="147">
        <f>S4-4</f>
        <v>45525</v>
      </c>
      <c r="T5" s="80">
        <f>T4-4</f>
        <v>45525</v>
      </c>
      <c r="U5" s="80">
        <f>U4-4</f>
        <v>45532</v>
      </c>
      <c r="V5" s="82">
        <v>45161</v>
      </c>
      <c r="W5" s="157">
        <f>W4-4</f>
        <v>45538</v>
      </c>
      <c r="X5" s="83">
        <f>X4-4</f>
        <v>45546</v>
      </c>
      <c r="Y5" s="88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</row>
    <row r="6" spans="1:43" s="30" customFormat="1" ht="23.45" customHeight="1">
      <c r="A6" s="34"/>
      <c r="B6" s="88"/>
      <c r="C6" s="19" t="s">
        <v>25</v>
      </c>
      <c r="D6" s="44"/>
      <c r="E6" s="44"/>
      <c r="F6" s="44" t="s">
        <v>26</v>
      </c>
      <c r="G6" s="44"/>
      <c r="H6" s="17" t="s">
        <v>26</v>
      </c>
      <c r="I6" s="45"/>
      <c r="J6" s="148" t="s">
        <v>27</v>
      </c>
      <c r="K6" s="150"/>
      <c r="L6" s="17"/>
      <c r="M6" s="17"/>
      <c r="N6" s="44"/>
      <c r="O6" s="44" t="s">
        <v>26</v>
      </c>
      <c r="P6" s="17"/>
      <c r="Q6" s="45" t="s">
        <v>26</v>
      </c>
      <c r="R6" s="148"/>
      <c r="S6" s="149"/>
      <c r="T6" s="150"/>
      <c r="U6" s="46"/>
      <c r="V6" s="17" t="s">
        <v>28</v>
      </c>
      <c r="W6" s="155"/>
      <c r="X6" s="47"/>
      <c r="Y6" s="88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</row>
    <row r="7" spans="1:43" s="30" customFormat="1" ht="23.45" customHeight="1">
      <c r="A7" s="34"/>
      <c r="B7" s="88"/>
      <c r="C7" s="35" t="s">
        <v>29</v>
      </c>
      <c r="D7" s="33" t="s">
        <v>30</v>
      </c>
      <c r="E7" s="33"/>
      <c r="F7" s="33"/>
      <c r="G7" s="33" t="s">
        <v>31</v>
      </c>
      <c r="H7" s="65"/>
      <c r="I7" s="31"/>
      <c r="J7" s="31"/>
      <c r="K7" s="32" t="s">
        <v>32</v>
      </c>
      <c r="L7" s="65"/>
      <c r="M7" s="65"/>
      <c r="N7" s="33"/>
      <c r="O7" s="33"/>
      <c r="P7" s="65"/>
      <c r="Q7" s="31"/>
      <c r="R7" s="31"/>
      <c r="S7" s="65" t="s">
        <v>26</v>
      </c>
      <c r="T7" s="32"/>
      <c r="U7" s="32"/>
      <c r="V7" s="65"/>
      <c r="W7" s="156" t="s">
        <v>26</v>
      </c>
      <c r="X7" s="36"/>
      <c r="Y7" s="88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</row>
    <row r="8" spans="1:43" s="30" customFormat="1" ht="23.45" customHeight="1">
      <c r="A8" s="34"/>
      <c r="B8" s="88"/>
      <c r="C8" s="19" t="s">
        <v>33</v>
      </c>
      <c r="D8" s="44" t="s">
        <v>30</v>
      </c>
      <c r="E8" s="44"/>
      <c r="F8" s="44"/>
      <c r="G8" s="44"/>
      <c r="H8" s="17"/>
      <c r="I8" s="45"/>
      <c r="J8" s="45"/>
      <c r="K8" s="46"/>
      <c r="L8" s="17" t="s">
        <v>26</v>
      </c>
      <c r="M8" s="17"/>
      <c r="N8" s="44" t="s">
        <v>34</v>
      </c>
      <c r="O8" s="44"/>
      <c r="P8" s="17"/>
      <c r="Q8" s="45"/>
      <c r="R8" s="45" t="s">
        <v>34</v>
      </c>
      <c r="S8" s="17"/>
      <c r="T8" s="46"/>
      <c r="U8" s="46"/>
      <c r="V8" s="17"/>
      <c r="W8" s="155"/>
      <c r="X8" s="47" t="s">
        <v>26</v>
      </c>
      <c r="Y8" s="88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</row>
    <row r="9" spans="1:43" s="30" customFormat="1" ht="23.45" customHeight="1">
      <c r="A9" s="34"/>
      <c r="B9" s="88"/>
      <c r="C9" s="35" t="s">
        <v>35</v>
      </c>
      <c r="D9" s="33"/>
      <c r="E9" s="33" t="s">
        <v>34</v>
      </c>
      <c r="F9" s="33"/>
      <c r="G9" s="33"/>
      <c r="H9" s="65"/>
      <c r="I9" s="31"/>
      <c r="J9" s="31"/>
      <c r="K9" s="32"/>
      <c r="L9" s="65" t="s">
        <v>26</v>
      </c>
      <c r="M9" s="65"/>
      <c r="N9" s="33" t="s">
        <v>26</v>
      </c>
      <c r="O9" s="33"/>
      <c r="P9" s="65" t="s">
        <v>34</v>
      </c>
      <c r="Q9" s="31"/>
      <c r="R9" s="31"/>
      <c r="S9" s="65"/>
      <c r="T9" s="32"/>
      <c r="U9" s="32" t="s">
        <v>34</v>
      </c>
      <c r="V9" s="65"/>
      <c r="W9" s="156"/>
      <c r="X9" s="36"/>
      <c r="Y9" s="88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</row>
    <row r="10" spans="1:43" s="30" customFormat="1" ht="23.45" customHeight="1">
      <c r="A10" s="34"/>
      <c r="B10" s="88"/>
      <c r="C10" s="66" t="s">
        <v>36</v>
      </c>
      <c r="D10" s="44"/>
      <c r="E10" s="44"/>
      <c r="F10" s="44"/>
      <c r="G10" s="44"/>
      <c r="H10" s="17"/>
      <c r="I10" s="45" t="s">
        <v>26</v>
      </c>
      <c r="J10" s="45"/>
      <c r="K10" s="46"/>
      <c r="L10" s="17"/>
      <c r="M10" s="17"/>
      <c r="N10" s="44" t="s">
        <v>26</v>
      </c>
      <c r="O10" s="44"/>
      <c r="P10" s="17"/>
      <c r="Q10" s="45"/>
      <c r="R10" s="45"/>
      <c r="S10" s="17"/>
      <c r="T10" s="46" t="s">
        <v>34</v>
      </c>
      <c r="U10" s="46"/>
      <c r="V10" s="17"/>
      <c r="W10" s="155"/>
      <c r="X10" s="47" t="s">
        <v>26</v>
      </c>
      <c r="Y10" s="88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</row>
    <row r="11" spans="1:43" s="30" customFormat="1" ht="23.45" customHeight="1" thickBot="1">
      <c r="A11" s="34"/>
      <c r="B11" s="88"/>
      <c r="C11" s="114" t="s">
        <v>37</v>
      </c>
      <c r="D11" s="115"/>
      <c r="E11" s="115"/>
      <c r="F11" s="115"/>
      <c r="G11" s="115" t="s">
        <v>34</v>
      </c>
      <c r="H11" s="116"/>
      <c r="I11" s="117"/>
      <c r="J11" s="168"/>
      <c r="K11" s="170"/>
      <c r="L11" s="116"/>
      <c r="M11" s="116" t="s">
        <v>34</v>
      </c>
      <c r="N11" s="115"/>
      <c r="O11" s="115"/>
      <c r="P11" s="116"/>
      <c r="Q11" s="117"/>
      <c r="R11" s="117"/>
      <c r="S11" s="116" t="s">
        <v>26</v>
      </c>
      <c r="T11" s="118"/>
      <c r="U11" s="118"/>
      <c r="V11" s="168"/>
      <c r="W11" s="158"/>
      <c r="X11" s="119" t="s">
        <v>26</v>
      </c>
      <c r="Y11" s="88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1:43" s="30" customFormat="1" ht="23.45" customHeight="1" thickBot="1">
      <c r="A12" s="34"/>
      <c r="B12" s="88"/>
      <c r="C12" s="161" t="s">
        <v>38</v>
      </c>
      <c r="D12" s="162" t="s">
        <v>39</v>
      </c>
      <c r="E12" s="162" t="s">
        <v>40</v>
      </c>
      <c r="F12" s="162" t="s">
        <v>39</v>
      </c>
      <c r="G12" s="162"/>
      <c r="H12" s="163" t="s">
        <v>40</v>
      </c>
      <c r="I12" s="164" t="s">
        <v>40</v>
      </c>
      <c r="J12" s="178" t="s">
        <v>39</v>
      </c>
      <c r="K12" s="180"/>
      <c r="L12" s="179" t="s">
        <v>40</v>
      </c>
      <c r="M12" s="180"/>
      <c r="N12" s="165" t="s">
        <v>39</v>
      </c>
      <c r="O12" s="166" t="s">
        <v>40</v>
      </c>
      <c r="P12" s="162" t="s">
        <v>39</v>
      </c>
      <c r="Q12" s="162" t="s">
        <v>39</v>
      </c>
      <c r="R12" s="178" t="s">
        <v>40</v>
      </c>
      <c r="S12" s="179"/>
      <c r="T12" s="180"/>
      <c r="U12" s="162" t="s">
        <v>40</v>
      </c>
      <c r="V12" s="181" t="s">
        <v>40</v>
      </c>
      <c r="W12" s="182"/>
      <c r="X12" s="167" t="s">
        <v>39</v>
      </c>
      <c r="Y12" s="88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</row>
    <row r="13" spans="1:43" ht="18.600000000000001" customHeight="1">
      <c r="B13" s="86"/>
      <c r="C13" s="86"/>
      <c r="D13" s="86"/>
      <c r="E13" s="89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>
      <c r="B14" s="1"/>
      <c r="C14" s="1"/>
      <c r="D14" s="1"/>
      <c r="E14" s="1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>
      <c r="B15" s="1"/>
      <c r="C15" s="1"/>
      <c r="D15" s="1"/>
      <c r="E15" s="1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2:4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2:4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2:4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2:4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2:4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2:4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2:4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2:4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2:4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2:4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2:4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2:4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2:43">
      <c r="B29" s="1"/>
      <c r="C29" s="1"/>
      <c r="D29" s="1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2:43">
      <c r="B30" s="1"/>
      <c r="C30" s="1"/>
      <c r="D30" s="1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2:43">
      <c r="B31" s="1"/>
      <c r="C31" s="1"/>
      <c r="D31" s="1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2:43">
      <c r="B32" s="1"/>
      <c r="C32" s="1"/>
      <c r="D32" s="1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2:43">
      <c r="B33" s="1"/>
      <c r="C33" s="1"/>
      <c r="D33" s="1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2:43">
      <c r="B34" s="1"/>
      <c r="C34" s="1"/>
      <c r="D34" s="1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2:43">
      <c r="B35" s="1"/>
      <c r="C35" s="1"/>
      <c r="D35" s="1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2:43">
      <c r="B36" s="1"/>
      <c r="C36" s="1"/>
      <c r="D36" s="1"/>
      <c r="E36" s="1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43">
      <c r="B37" s="1"/>
      <c r="C37" s="1"/>
      <c r="D37" s="1"/>
      <c r="E37" s="1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43">
      <c r="B38" s="1"/>
      <c r="C38" s="1"/>
      <c r="D38" s="1"/>
      <c r="E38" s="1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43">
      <c r="B39" s="1"/>
      <c r="C39" s="1"/>
      <c r="D39" s="1"/>
      <c r="E39" s="1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43">
      <c r="B40" s="1"/>
      <c r="C40" s="1"/>
      <c r="D40" s="1"/>
      <c r="E40" s="1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43">
      <c r="B41" s="1"/>
      <c r="C41" s="1"/>
      <c r="D41" s="1"/>
      <c r="E41" s="1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43">
      <c r="B42" s="1"/>
      <c r="C42" s="1"/>
      <c r="D42" s="1"/>
      <c r="E42" s="1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43">
      <c r="B43" s="1"/>
      <c r="C43" s="1"/>
      <c r="D43" s="1"/>
      <c r="E43" s="1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43">
      <c r="B44" s="1"/>
      <c r="C44" s="1"/>
      <c r="D44" s="1"/>
      <c r="E44" s="1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43">
      <c r="B45" s="1"/>
      <c r="C45" s="1"/>
      <c r="D45" s="1"/>
      <c r="E45" s="1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43">
      <c r="B46" s="1"/>
      <c r="C46" s="1"/>
      <c r="D46" s="1"/>
      <c r="E46" s="1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43">
      <c r="B47" s="1"/>
      <c r="C47" s="1"/>
      <c r="D47" s="1"/>
      <c r="E47" s="1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43">
      <c r="B48" s="1"/>
      <c r="C48" s="1"/>
      <c r="D48" s="1"/>
      <c r="E48" s="1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>
      <c r="B49" s="1"/>
      <c r="C49" s="1"/>
      <c r="D49" s="1"/>
      <c r="E49" s="1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>
      <c r="B50" s="1"/>
      <c r="C50" s="1"/>
      <c r="D50" s="1"/>
      <c r="E50" s="1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>
      <c r="B51" s="1"/>
      <c r="C51" s="1"/>
      <c r="D51" s="1"/>
      <c r="E51" s="1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>
      <c r="B52" s="1"/>
      <c r="C52" s="1"/>
      <c r="D52" s="1"/>
      <c r="E52" s="1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>
      <c r="C53" s="1"/>
      <c r="D53" s="1"/>
      <c r="E53" s="1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>
      <c r="C54" s="1"/>
      <c r="D54" s="1"/>
      <c r="E54" s="1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>
      <c r="C55" s="1"/>
      <c r="D55" s="1"/>
      <c r="E55" s="1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>
      <c r="C56" s="1"/>
      <c r="D56" s="1"/>
      <c r="E56" s="1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</sheetData>
  <mergeCells count="5">
    <mergeCell ref="B1:Y1"/>
    <mergeCell ref="R12:T12"/>
    <mergeCell ref="L12:M12"/>
    <mergeCell ref="V12:W12"/>
    <mergeCell ref="J12:K1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0B75-03B7-40FB-9AEC-25D4F92066E9}">
  <dimension ref="A1:S35"/>
  <sheetViews>
    <sheetView topLeftCell="A17" workbookViewId="0">
      <selection activeCell="E15" sqref="E15"/>
    </sheetView>
  </sheetViews>
  <sheetFormatPr defaultColWidth="11.42578125" defaultRowHeight="15"/>
  <cols>
    <col min="1" max="1" width="12.42578125" bestFit="1" customWidth="1"/>
    <col min="2" max="2" width="17.42578125" bestFit="1" customWidth="1"/>
    <col min="3" max="3" width="20" bestFit="1" customWidth="1"/>
    <col min="4" max="4" width="17.85546875" bestFit="1" customWidth="1"/>
    <col min="5" max="5" width="21.5703125" customWidth="1"/>
    <col min="6" max="6" width="19.5703125" bestFit="1" customWidth="1"/>
    <col min="7" max="7" width="24.28515625" bestFit="1" customWidth="1"/>
    <col min="8" max="8" width="17.140625" bestFit="1" customWidth="1"/>
    <col min="9" max="9" width="20" bestFit="1" customWidth="1"/>
    <col min="10" max="10" width="17.140625" bestFit="1" customWidth="1"/>
    <col min="11" max="11" width="17.42578125" bestFit="1" customWidth="1"/>
    <col min="12" max="12" width="23.42578125" bestFit="1" customWidth="1"/>
    <col min="13" max="13" width="17.140625" bestFit="1" customWidth="1"/>
    <col min="14" max="14" width="17.42578125" bestFit="1" customWidth="1"/>
    <col min="15" max="15" width="17.85546875" bestFit="1" customWidth="1"/>
    <col min="16" max="16" width="15" bestFit="1" customWidth="1"/>
    <col min="17" max="17" width="17" bestFit="1" customWidth="1"/>
  </cols>
  <sheetData>
    <row r="1" spans="1:19">
      <c r="A1" s="53"/>
      <c r="B1" s="67" t="s">
        <v>2</v>
      </c>
      <c r="C1" s="67" t="s">
        <v>206</v>
      </c>
      <c r="D1" s="67" t="s">
        <v>207</v>
      </c>
      <c r="E1" s="67" t="s">
        <v>5</v>
      </c>
      <c r="F1" s="68" t="s">
        <v>208</v>
      </c>
      <c r="G1" s="68" t="s">
        <v>9</v>
      </c>
      <c r="H1" s="68" t="s">
        <v>6</v>
      </c>
      <c r="I1" s="67" t="s">
        <v>12</v>
      </c>
      <c r="J1" s="67" t="s">
        <v>13</v>
      </c>
      <c r="K1" s="67" t="s">
        <v>16</v>
      </c>
      <c r="L1" s="69" t="s">
        <v>17</v>
      </c>
      <c r="M1" s="70" t="s">
        <v>15</v>
      </c>
      <c r="N1" s="70" t="s">
        <v>20</v>
      </c>
      <c r="O1" s="67" t="s">
        <v>209</v>
      </c>
      <c r="P1" s="68" t="s">
        <v>21</v>
      </c>
      <c r="Q1" s="71" t="s">
        <v>22</v>
      </c>
      <c r="R1" s="68" t="s">
        <v>21</v>
      </c>
      <c r="S1" s="71" t="s">
        <v>22</v>
      </c>
    </row>
    <row r="2" spans="1:19" ht="30">
      <c r="A2" s="52"/>
      <c r="B2" s="54" t="s">
        <v>210</v>
      </c>
      <c r="C2" s="54" t="s">
        <v>211</v>
      </c>
      <c r="D2" s="54" t="s">
        <v>212</v>
      </c>
      <c r="E2" s="54" t="s">
        <v>213</v>
      </c>
      <c r="F2" s="54" t="s">
        <v>212</v>
      </c>
      <c r="G2" s="54" t="s">
        <v>214</v>
      </c>
      <c r="H2" s="54" t="s">
        <v>215</v>
      </c>
      <c r="I2" s="54" t="s">
        <v>216</v>
      </c>
      <c r="J2" s="54" t="s">
        <v>215</v>
      </c>
      <c r="K2" s="54" t="s">
        <v>217</v>
      </c>
      <c r="L2" s="54" t="s">
        <v>218</v>
      </c>
      <c r="M2" s="52" t="s">
        <v>219</v>
      </c>
      <c r="N2" s="52" t="s">
        <v>220</v>
      </c>
      <c r="O2" s="52" t="s">
        <v>221</v>
      </c>
      <c r="P2" s="52" t="s">
        <v>212</v>
      </c>
      <c r="Q2" s="52" t="s">
        <v>222</v>
      </c>
    </row>
    <row r="3" spans="1:19">
      <c r="A3" s="6"/>
      <c r="B3" s="97">
        <v>45046</v>
      </c>
      <c r="C3" s="97">
        <v>45060</v>
      </c>
      <c r="D3" s="97">
        <v>45067</v>
      </c>
      <c r="E3" s="97">
        <v>45081</v>
      </c>
      <c r="F3" s="98">
        <v>45095</v>
      </c>
      <c r="G3" s="98">
        <v>45095</v>
      </c>
      <c r="H3" s="99">
        <v>45095</v>
      </c>
      <c r="I3" s="97">
        <v>45116</v>
      </c>
      <c r="J3" s="100">
        <v>45144</v>
      </c>
      <c r="K3" s="97">
        <v>45151</v>
      </c>
      <c r="L3" s="101">
        <v>45158</v>
      </c>
      <c r="M3" s="102">
        <v>45158</v>
      </c>
      <c r="N3" s="102" t="s">
        <v>223</v>
      </c>
      <c r="O3" s="97">
        <v>45172</v>
      </c>
      <c r="P3" s="98">
        <v>45178</v>
      </c>
      <c r="Q3" s="103">
        <v>45179</v>
      </c>
    </row>
    <row r="4" spans="1:19" s="58" customFormat="1" ht="14.45" customHeight="1">
      <c r="A4" s="245" t="s">
        <v>224</v>
      </c>
      <c r="B4" s="242"/>
      <c r="C4" s="242"/>
      <c r="E4" s="242"/>
      <c r="G4" s="60"/>
      <c r="H4" s="58" t="str">
        <f>'2. Bundesliga Männer'!$C7</f>
        <v>Frischkorn, Konrad</v>
      </c>
      <c r="I4" s="58" t="str">
        <f>'2. Bundesliga Männer'!$G7</f>
        <v>Frischkorn, Konrad</v>
      </c>
      <c r="J4" s="58" t="str">
        <f>'2. Bundesliga Männer'!$I7</f>
        <v>Frischkorn, Konrad</v>
      </c>
      <c r="L4" s="242"/>
      <c r="M4" s="58" t="str">
        <f>'2. Bundesliga Männer'!$K7</f>
        <v>Frischkorn, Konrad</v>
      </c>
      <c r="N4" s="58">
        <f>'2. Bundesliga Männer'!$M7</f>
        <v>0</v>
      </c>
      <c r="O4" s="242"/>
      <c r="P4" s="242"/>
      <c r="Q4" s="242"/>
    </row>
    <row r="5" spans="1:19" ht="14.45" customHeight="1">
      <c r="A5" s="246"/>
      <c r="B5" s="241"/>
      <c r="C5" s="241"/>
      <c r="E5" s="241"/>
      <c r="G5" s="5"/>
      <c r="H5" t="str">
        <f>'2. Bundesliga Männer'!$C8</f>
        <v>Plettenberg, Nils</v>
      </c>
      <c r="I5" t="str">
        <f>'2. Bundesliga Männer'!$G8</f>
        <v>Plettenberg, Nils</v>
      </c>
      <c r="J5" t="str">
        <f>'2. Bundesliga Männer'!$I8</f>
        <v>Plettenberg, Nils</v>
      </c>
      <c r="L5" s="241"/>
      <c r="M5" t="str">
        <f>'2. Bundesliga Männer'!$K8</f>
        <v>Plettenberg, Nils</v>
      </c>
      <c r="N5">
        <f>'2. Bundesliga Männer'!$M8</f>
        <v>0</v>
      </c>
      <c r="O5" s="241"/>
      <c r="P5" s="241"/>
      <c r="Q5" s="241"/>
    </row>
    <row r="6" spans="1:19" ht="14.45" customHeight="1">
      <c r="A6" s="246"/>
      <c r="B6" s="241"/>
      <c r="C6" s="241"/>
      <c r="E6" s="241"/>
      <c r="G6" s="5"/>
      <c r="H6" t="str">
        <f>'2. Bundesliga Männer'!$C9</f>
        <v>Schenke, Leon</v>
      </c>
      <c r="I6" t="str">
        <f>'2. Bundesliga Männer'!$G9</f>
        <v>Schenke, Leon</v>
      </c>
      <c r="J6" t="str">
        <f>'2. Bundesliga Männer'!$I9</f>
        <v>Schenke, Leon</v>
      </c>
      <c r="L6" s="241"/>
      <c r="M6" t="str">
        <f>'2. Bundesliga Männer'!$K9</f>
        <v>Schenke, Leon</v>
      </c>
      <c r="N6">
        <f>'2. Bundesliga Männer'!$M9</f>
        <v>0</v>
      </c>
      <c r="O6" s="241"/>
      <c r="P6" s="241"/>
      <c r="Q6" s="241"/>
    </row>
    <row r="7" spans="1:19" ht="14.45" customHeight="1">
      <c r="A7" s="246"/>
      <c r="B7" s="241"/>
      <c r="C7" s="241"/>
      <c r="E7" s="241"/>
      <c r="G7" s="5"/>
      <c r="H7" t="str">
        <f>'2. Bundesliga Männer'!$C10</f>
        <v>Gardeick, Pit</v>
      </c>
      <c r="I7" t="str">
        <f>'2. Bundesliga Männer'!$G10</f>
        <v>Weithoff, Lucas</v>
      </c>
      <c r="J7" t="str">
        <f>'2. Bundesliga Männer'!$I10</f>
        <v>Weithoff, Lucas</v>
      </c>
      <c r="L7" s="241"/>
      <c r="M7" t="str">
        <f>'2. Bundesliga Männer'!$K10</f>
        <v>Senger, Paul</v>
      </c>
      <c r="N7">
        <f>'2. Bundesliga Männer'!$M10</f>
        <v>0</v>
      </c>
      <c r="O7" s="241"/>
      <c r="P7" s="241"/>
      <c r="Q7" s="241"/>
    </row>
    <row r="8" spans="1:19" ht="14.45" customHeight="1">
      <c r="A8" s="246"/>
      <c r="B8" s="241"/>
      <c r="C8" s="241"/>
      <c r="E8" s="241"/>
      <c r="G8" s="5"/>
      <c r="H8" t="str">
        <f>'2. Bundesliga Männer'!$C11</f>
        <v>Senger, Paul</v>
      </c>
      <c r="I8" t="str">
        <f>'2. Bundesliga Männer'!$G11</f>
        <v>Senger, Paul</v>
      </c>
      <c r="J8" t="str">
        <f>'2. Bundesliga Männer'!$I11</f>
        <v>Gardeick, Pit</v>
      </c>
      <c r="L8" s="241"/>
      <c r="M8" t="str">
        <f>'2. Bundesliga Männer'!$K11</f>
        <v>Weithoff, Lucas</v>
      </c>
      <c r="N8">
        <f>'2. Bundesliga Männer'!$M11</f>
        <v>0</v>
      </c>
      <c r="O8" s="241"/>
      <c r="P8" s="241"/>
      <c r="Q8" s="241"/>
    </row>
    <row r="9" spans="1:19" ht="14.45" customHeight="1">
      <c r="A9" s="246"/>
      <c r="B9" s="241"/>
      <c r="C9" s="241"/>
      <c r="D9" s="104"/>
      <c r="E9" s="241"/>
      <c r="F9" s="104"/>
      <c r="G9" s="5"/>
      <c r="H9" s="104" t="str">
        <f>'2. Bundesliga Männer'!$C12</f>
        <v>Weithoff, Lucas</v>
      </c>
      <c r="I9" s="104" t="str">
        <f>'2. Bundesliga Männer'!$G12</f>
        <v>Schneemann, Till</v>
      </c>
      <c r="J9" s="104">
        <f>'2. Bundesliga Männer'!$I12</f>
        <v>0</v>
      </c>
      <c r="K9" s="104"/>
      <c r="L9" s="241"/>
      <c r="M9" s="104">
        <f>'2. Bundesliga Männer'!$K12</f>
        <v>0</v>
      </c>
      <c r="N9" s="104">
        <f>'2. Bundesliga Männer'!$M12</f>
        <v>0</v>
      </c>
      <c r="O9" s="241"/>
      <c r="P9" s="241"/>
      <c r="Q9" s="241"/>
    </row>
    <row r="10" spans="1:19" ht="14.45" customHeight="1">
      <c r="A10" s="246" t="s">
        <v>225</v>
      </c>
      <c r="C10" t="str">
        <f>'NRW-Liga Männer'!$C7</f>
        <v>Schenke, Leon</v>
      </c>
      <c r="E10" t="str">
        <f>'NRW-Liga Männer'!$E7</f>
        <v>Schäfer, Luca</v>
      </c>
      <c r="F10" s="241"/>
      <c r="G10" s="241"/>
      <c r="I10" t="str">
        <f>'NRW-Liga Männer'!$G7</f>
        <v>Schneemann, Till</v>
      </c>
      <c r="K10" s="241"/>
      <c r="L10" t="str">
        <f>'NRW-Liga Männer'!$I7</f>
        <v>de Jong, Timm</v>
      </c>
      <c r="M10" s="241"/>
      <c r="N10" s="241"/>
      <c r="O10" t="str">
        <f>'NRW-Liga Männer'!$K7</f>
        <v>Schäfer, Luca</v>
      </c>
      <c r="P10" s="241"/>
      <c r="Q10" s="241"/>
    </row>
    <row r="11" spans="1:19" ht="14.45" customHeight="1">
      <c r="A11" s="246"/>
      <c r="C11" t="str">
        <f>'NRW-Liga Männer'!$C8</f>
        <v>Plettenberg, Nils</v>
      </c>
      <c r="E11" t="str">
        <f>'NRW-Liga Männer'!$E8</f>
        <v>Klinkenberg, Eric</v>
      </c>
      <c r="F11" s="241"/>
      <c r="G11" s="241"/>
      <c r="I11" t="str">
        <f>'NRW-Liga Männer'!$G8</f>
        <v>Kern, Johannes</v>
      </c>
      <c r="K11" s="241"/>
      <c r="L11" t="str">
        <f>'NRW-Liga Männer'!$I8</f>
        <v>Schneemann, Till</v>
      </c>
      <c r="M11" s="241"/>
      <c r="N11" s="241"/>
      <c r="O11" t="str">
        <f>'NRW-Liga Männer'!$K8</f>
        <v>Gardeick, Pit</v>
      </c>
      <c r="P11" s="241"/>
      <c r="Q11" s="241"/>
    </row>
    <row r="12" spans="1:19" ht="14.45" customHeight="1">
      <c r="A12" s="246"/>
      <c r="C12" t="str">
        <f>'NRW-Liga Männer'!$C9</f>
        <v>Frischkorn, Konrad</v>
      </c>
      <c r="E12" t="str">
        <f>'NRW-Liga Männer'!$E9</f>
        <v>Weithoff, Lucas</v>
      </c>
      <c r="F12" s="241"/>
      <c r="G12" s="241"/>
      <c r="I12" t="str">
        <f>'NRW-Liga Männer'!$G9</f>
        <v>Schäfer, Luca</v>
      </c>
      <c r="K12" s="241"/>
      <c r="L12" t="str">
        <f>'NRW-Liga Männer'!$I9</f>
        <v>Naumann, Hendrik</v>
      </c>
      <c r="M12" s="241"/>
      <c r="N12" s="241"/>
      <c r="O12" t="str">
        <f>'NRW-Liga Männer'!$K9</f>
        <v>Schläger, Simon</v>
      </c>
      <c r="P12" s="241"/>
      <c r="Q12" s="241"/>
    </row>
    <row r="13" spans="1:19" ht="14.45" customHeight="1">
      <c r="A13" s="246"/>
      <c r="C13" t="str">
        <f>'NRW-Liga Männer'!$C10</f>
        <v>Schläger, Simon</v>
      </c>
      <c r="E13" t="str">
        <f>'NRW-Liga Männer'!$E10</f>
        <v>Schläger, Simon</v>
      </c>
      <c r="F13" s="241"/>
      <c r="G13" s="241"/>
      <c r="I13" t="str">
        <f>'NRW-Liga Männer'!$G10</f>
        <v>Klinkenberg, Eric</v>
      </c>
      <c r="K13" s="241"/>
      <c r="L13" t="str">
        <f>'NRW-Liga Männer'!$I10</f>
        <v>Gardeick, Pit</v>
      </c>
      <c r="M13" s="241"/>
      <c r="N13" s="241"/>
      <c r="O13">
        <f>'NRW-Liga Männer'!$K10</f>
        <v>0</v>
      </c>
      <c r="P13" s="241"/>
      <c r="Q13" s="241"/>
    </row>
    <row r="14" spans="1:19" ht="14.45" customHeight="1">
      <c r="A14" s="246"/>
      <c r="B14" s="104"/>
      <c r="C14" s="104" t="str">
        <f>'NRW-Liga Männer'!$C11</f>
        <v>Potthoff, Michael</v>
      </c>
      <c r="D14" s="104"/>
      <c r="E14" s="104">
        <f>'NRW-Liga Männer'!$E11</f>
        <v>0</v>
      </c>
      <c r="F14" s="241"/>
      <c r="G14" s="241"/>
      <c r="H14" s="104"/>
      <c r="I14" s="104" t="str">
        <f>'NRW-Liga Männer'!$G11</f>
        <v>Trenn, Matthias</v>
      </c>
      <c r="J14" s="104"/>
      <c r="K14" s="241"/>
      <c r="L14" s="104">
        <f>'NRW-Liga Männer'!$I11</f>
        <v>0</v>
      </c>
      <c r="M14" s="241"/>
      <c r="N14" s="241"/>
      <c r="O14" s="104">
        <f>'NRW-Liga Männer'!$K11</f>
        <v>0</v>
      </c>
      <c r="P14" s="241"/>
      <c r="Q14" s="241"/>
    </row>
    <row r="15" spans="1:19">
      <c r="A15" s="246" t="s">
        <v>226</v>
      </c>
      <c r="B15" t="str">
        <f>'Regionalliga Männer'!$C7</f>
        <v>Habenstein, Jan</v>
      </c>
      <c r="C15" s="241"/>
      <c r="D15" t="str">
        <f>'Regionalliga Männer'!$E7</f>
        <v>Potthoff, Michael</v>
      </c>
      <c r="F15" t="str">
        <f>'Regionalliga Männer'!$G7</f>
        <v>Behnke, Michael</v>
      </c>
      <c r="H15" s="241"/>
      <c r="I15" s="241"/>
      <c r="J15" s="241"/>
      <c r="K15" t="str">
        <f>'Regionalliga Männer'!$I7</f>
        <v>Bayro Kaiser, Fabio</v>
      </c>
      <c r="L15" s="241"/>
      <c r="N15" s="241"/>
      <c r="P15" t="str">
        <f>'Regionalliga Männer'!$K7</f>
        <v>Bayro Kaiser, Fabio</v>
      </c>
      <c r="Q15" s="243"/>
    </row>
    <row r="16" spans="1:19">
      <c r="A16" s="246"/>
      <c r="B16" t="str">
        <f>'Regionalliga Männer'!$C8</f>
        <v>Kern, Johannes</v>
      </c>
      <c r="C16" s="241"/>
      <c r="D16" t="str">
        <f>'Regionalliga Männer'!$E8</f>
        <v>Schulte, Thomas</v>
      </c>
      <c r="F16" t="str">
        <f>'Regionalliga Männer'!$G8</f>
        <v>Bremm, Martin</v>
      </c>
      <c r="H16" s="241"/>
      <c r="I16" s="241"/>
      <c r="J16" s="241"/>
      <c r="K16" t="str">
        <f>'Regionalliga Männer'!$I8</f>
        <v>Esch, Christoph</v>
      </c>
      <c r="L16" s="241"/>
      <c r="N16" s="241"/>
      <c r="P16" t="str">
        <f>'Regionalliga Männer'!$K8</f>
        <v>Montero, Marcelo</v>
      </c>
      <c r="Q16" s="243"/>
    </row>
    <row r="17" spans="1:17">
      <c r="A17" s="246"/>
      <c r="B17" t="str">
        <f>'Regionalliga Männer'!$C9</f>
        <v>Schaber, Patrick</v>
      </c>
      <c r="C17" s="241"/>
      <c r="D17" t="str">
        <f>'Regionalliga Männer'!$E9</f>
        <v>Trenn, Matthias</v>
      </c>
      <c r="F17" t="str">
        <f>'Regionalliga Männer'!$G9</f>
        <v>Jung, Oliver</v>
      </c>
      <c r="H17" s="241"/>
      <c r="I17" s="241"/>
      <c r="J17" s="241"/>
      <c r="K17" t="str">
        <f>'Regionalliga Männer'!$I9</f>
        <v>Habenstein, Jan</v>
      </c>
      <c r="L17" s="241"/>
      <c r="N17" s="241"/>
      <c r="P17" t="str">
        <f>'Regionalliga Männer'!$K9</f>
        <v>Schöpping, Maximilian</v>
      </c>
      <c r="Q17" s="243"/>
    </row>
    <row r="18" spans="1:17">
      <c r="A18" s="246"/>
      <c r="B18" t="str">
        <f>'Regionalliga Männer'!$C10</f>
        <v>Küppers, Philipp</v>
      </c>
      <c r="C18" s="241"/>
      <c r="D18" t="str">
        <f>'Regionalliga Männer'!$E10</f>
        <v>Weckler, Sascha</v>
      </c>
      <c r="F18" t="str">
        <f>'Regionalliga Männer'!$G10</f>
        <v>Kern, Johannes</v>
      </c>
      <c r="H18" s="241"/>
      <c r="I18" s="241"/>
      <c r="J18" s="241"/>
      <c r="K18" t="str">
        <f>'Regionalliga Männer'!$I10</f>
        <v>Montero, Marcelo</v>
      </c>
      <c r="L18" s="241"/>
      <c r="N18" s="241"/>
      <c r="P18" t="str">
        <f>'Regionalliga Männer'!$K10</f>
        <v>Schreuer, Mario</v>
      </c>
      <c r="Q18" s="243"/>
    </row>
    <row r="19" spans="1:17">
      <c r="A19" s="246"/>
      <c r="B19" s="104">
        <f>'Regionalliga Männer'!$C11</f>
        <v>0</v>
      </c>
      <c r="C19" s="241"/>
      <c r="D19" s="104">
        <f>'Regionalliga Männer'!$E11</f>
        <v>0</v>
      </c>
      <c r="E19" s="104"/>
      <c r="F19" s="104">
        <f>'Regionalliga Männer'!$G11</f>
        <v>0</v>
      </c>
      <c r="G19" s="104"/>
      <c r="H19" s="241"/>
      <c r="I19" s="241"/>
      <c r="J19" s="241"/>
      <c r="K19" s="104">
        <f>'Regionalliga Männer'!$I11</f>
        <v>0</v>
      </c>
      <c r="L19" s="241"/>
      <c r="M19" s="104"/>
      <c r="N19" s="241"/>
      <c r="O19" s="104"/>
      <c r="P19" s="104">
        <f>'Regionalliga Männer'!$K11</f>
        <v>0</v>
      </c>
      <c r="Q19" s="243"/>
    </row>
    <row r="20" spans="1:17">
      <c r="A20" s="248" t="s">
        <v>37</v>
      </c>
      <c r="B20" s="241"/>
      <c r="D20" s="241"/>
      <c r="E20" t="str">
        <f>'Verbandsliga Süd Männer'!$C7</f>
        <v>Hohenstatt, David</v>
      </c>
      <c r="F20" s="5"/>
      <c r="G20" t="str">
        <f>'Verbandsliga Süd Männer'!$E7</f>
        <v>Jussen, Alexander</v>
      </c>
      <c r="J20" s="241"/>
      <c r="K20" s="241"/>
      <c r="L20" t="str">
        <f>'Verbandsliga Süd Männer'!$G7</f>
        <v>Gallego Gruesso, Santiago</v>
      </c>
      <c r="M20" s="241"/>
      <c r="N20" s="241"/>
      <c r="P20" s="243"/>
      <c r="Q20" t="str">
        <f>'Verbandsliga Süd Männer'!$I7</f>
        <v>Schumacher, Yannic</v>
      </c>
    </row>
    <row r="21" spans="1:17">
      <c r="A21" s="248"/>
      <c r="B21" s="241"/>
      <c r="D21" s="241"/>
      <c r="E21" t="str">
        <f>'Verbandsliga Süd Männer'!$C8</f>
        <v>Naumann, Hendrik</v>
      </c>
      <c r="F21" s="5"/>
      <c r="G21" t="str">
        <f>'Verbandsliga Süd Männer'!$E8</f>
        <v>Dietz, Lucas</v>
      </c>
      <c r="J21" s="241"/>
      <c r="K21" s="241"/>
      <c r="L21" t="str">
        <f>'Verbandsliga Süd Männer'!$G8</f>
        <v>Jung, Oliver</v>
      </c>
      <c r="M21" s="241"/>
      <c r="N21" s="241"/>
      <c r="P21" s="243"/>
      <c r="Q21" t="str">
        <f>'Verbandsliga Süd Männer'!$I8</f>
        <v>Jung, Oliver</v>
      </c>
    </row>
    <row r="22" spans="1:17">
      <c r="A22" s="248"/>
      <c r="B22" s="241"/>
      <c r="D22" s="241"/>
      <c r="E22" t="str">
        <f>'Verbandsliga Süd Männer'!$C9</f>
        <v>Gallego Gruesso, Santiago</v>
      </c>
      <c r="F22" s="5"/>
      <c r="G22" t="str">
        <f>'Verbandsliga Süd Männer'!$E9</f>
        <v>Bayro Kaiser, Fabio</v>
      </c>
      <c r="J22" s="241"/>
      <c r="K22" s="241"/>
      <c r="L22" t="str">
        <f>'Verbandsliga Süd Männer'!$G9</f>
        <v>Fängmer, Kai</v>
      </c>
      <c r="M22" s="241"/>
      <c r="N22" s="241"/>
      <c r="P22" s="243"/>
      <c r="Q22" t="str">
        <f>'Verbandsliga Süd Männer'!$I9</f>
        <v>Fängmer, Kai</v>
      </c>
    </row>
    <row r="23" spans="1:17">
      <c r="A23" s="248"/>
      <c r="B23" s="241"/>
      <c r="D23" s="241"/>
      <c r="E23" t="str">
        <f>'Verbandsliga Süd Männer'!$C10</f>
        <v>de Jong, Timm</v>
      </c>
      <c r="F23" s="5"/>
      <c r="G23" t="str">
        <f>'Verbandsliga Süd Männer'!$E10</f>
        <v>Kartenbender, Chris Niels</v>
      </c>
      <c r="J23" s="241"/>
      <c r="K23" s="241"/>
      <c r="L23" t="str">
        <f>'Verbandsliga Süd Männer'!$G10</f>
        <v>Bayro Kaiser, Fabio</v>
      </c>
      <c r="M23" s="241"/>
      <c r="N23" s="241"/>
      <c r="P23" s="243"/>
      <c r="Q23" t="str">
        <f>'Verbandsliga Süd Männer'!$I10</f>
        <v>Lotze, Sven</v>
      </c>
    </row>
    <row r="24" spans="1:17" s="96" customFormat="1">
      <c r="A24" s="249"/>
      <c r="B24" s="247"/>
      <c r="C24" s="55"/>
      <c r="D24" s="247"/>
      <c r="E24" s="55">
        <f>'Verbandsliga Süd Männer'!$C11</f>
        <v>0</v>
      </c>
      <c r="F24" s="61"/>
      <c r="G24" s="55">
        <f>'Verbandsliga Süd Männer'!$E11</f>
        <v>0</v>
      </c>
      <c r="H24" s="55"/>
      <c r="I24" s="55"/>
      <c r="J24" s="247"/>
      <c r="K24" s="247"/>
      <c r="L24" s="55" t="str">
        <f>'Verbandsliga Süd Männer'!$G11</f>
        <v xml:space="preserve">, </v>
      </c>
      <c r="M24" s="247"/>
      <c r="N24" s="247"/>
      <c r="O24" s="55"/>
      <c r="P24" s="244"/>
      <c r="Q24" s="55" t="str">
        <f>'Verbandsliga Süd Männer'!$I11</f>
        <v>Kartenbender, Chris Niels</v>
      </c>
    </row>
    <row r="25" spans="1:17">
      <c r="A25" s="6" t="s">
        <v>66</v>
      </c>
      <c r="C25" s="3"/>
      <c r="E25" s="3"/>
      <c r="F25" s="243"/>
      <c r="G25" s="243"/>
      <c r="H25" s="250"/>
      <c r="I25" s="250"/>
      <c r="J25" s="56"/>
      <c r="L25" s="56"/>
      <c r="O25" s="56"/>
    </row>
    <row r="26" spans="1:17">
      <c r="A26" s="6" t="s">
        <v>67</v>
      </c>
      <c r="F26" s="243"/>
      <c r="G26" s="243"/>
      <c r="H26" s="251"/>
      <c r="I26" s="251"/>
      <c r="L26" s="56"/>
      <c r="O26" s="56"/>
    </row>
    <row r="27" spans="1:17">
      <c r="A27" s="6" t="s">
        <v>70</v>
      </c>
      <c r="C27" s="3"/>
      <c r="F27" s="243"/>
      <c r="G27" s="243"/>
      <c r="H27" s="252"/>
      <c r="I27" s="252"/>
      <c r="L27" s="56"/>
    </row>
    <row r="28" spans="1:17">
      <c r="A28" s="6" t="s">
        <v>73</v>
      </c>
      <c r="F28" s="243"/>
      <c r="G28" s="243"/>
      <c r="H28" s="243"/>
      <c r="I28" s="243"/>
      <c r="L28" s="56"/>
    </row>
    <row r="29" spans="1:17">
      <c r="A29" s="6" t="s">
        <v>74</v>
      </c>
      <c r="C29" s="3"/>
      <c r="E29" s="56"/>
      <c r="F29" s="243"/>
      <c r="G29" s="243"/>
      <c r="H29" s="243"/>
      <c r="I29" s="243"/>
      <c r="L29" s="56"/>
    </row>
    <row r="30" spans="1:17">
      <c r="A30" s="6" t="s">
        <v>76</v>
      </c>
      <c r="F30" s="243"/>
      <c r="G30" s="243"/>
      <c r="H30" s="250"/>
      <c r="I30" s="250"/>
    </row>
    <row r="31" spans="1:17">
      <c r="A31" s="6" t="s">
        <v>78</v>
      </c>
      <c r="F31" s="243"/>
      <c r="G31" s="243"/>
      <c r="H31" s="251"/>
      <c r="I31" s="251"/>
    </row>
    <row r="32" spans="1:17">
      <c r="A32" s="6" t="s">
        <v>80</v>
      </c>
      <c r="F32" s="243"/>
      <c r="G32" s="243"/>
      <c r="H32" s="250"/>
      <c r="I32" s="250"/>
    </row>
    <row r="33" spans="1:15">
      <c r="A33" s="6" t="s">
        <v>81</v>
      </c>
      <c r="F33" s="243"/>
      <c r="G33" s="243"/>
      <c r="H33" s="251"/>
      <c r="I33" s="251"/>
      <c r="L33" s="3"/>
      <c r="O33" s="57"/>
    </row>
    <row r="34" spans="1:15">
      <c r="A34" s="6" t="s">
        <v>82</v>
      </c>
      <c r="H34" s="243"/>
      <c r="I34" s="243"/>
      <c r="L34" s="57"/>
      <c r="O34" s="56"/>
    </row>
    <row r="35" spans="1:15">
      <c r="A35" s="6" t="s">
        <v>83</v>
      </c>
      <c r="L35" s="57"/>
    </row>
  </sheetData>
  <sheetProtection algorithmName="SHA-512" hashValue="vcSID7b6aPzllZ9WuRe8UCGzES9Xnjqs5oSnJ5uFuNoUVqtJlDYDCtcEMxhFf73SN640ZcMCrESvoLi1zYAWNA==" saltValue="3W1+ymQMwsetTvtj+HDvWA==" spinCount="100000" sheet="1" objects="1" scenarios="1"/>
  <mergeCells count="49">
    <mergeCell ref="H34:I34"/>
    <mergeCell ref="F31:G31"/>
    <mergeCell ref="H31:I31"/>
    <mergeCell ref="F32:G32"/>
    <mergeCell ref="H32:I32"/>
    <mergeCell ref="F33:G33"/>
    <mergeCell ref="H33:I33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A15:A19"/>
    <mergeCell ref="C15:C19"/>
    <mergeCell ref="H15:I19"/>
    <mergeCell ref="A20:A24"/>
    <mergeCell ref="B20:B24"/>
    <mergeCell ref="D20:D24"/>
    <mergeCell ref="N15:N19"/>
    <mergeCell ref="J15:J19"/>
    <mergeCell ref="J20:J24"/>
    <mergeCell ref="K20:K24"/>
    <mergeCell ref="M20:M24"/>
    <mergeCell ref="N20:N24"/>
    <mergeCell ref="L15:L19"/>
    <mergeCell ref="F10:G14"/>
    <mergeCell ref="M10:M14"/>
    <mergeCell ref="K10:K14"/>
    <mergeCell ref="L4:L9"/>
    <mergeCell ref="O4:O9"/>
    <mergeCell ref="N10:N14"/>
    <mergeCell ref="A4:A9"/>
    <mergeCell ref="B4:B9"/>
    <mergeCell ref="C4:C9"/>
    <mergeCell ref="E4:E9"/>
    <mergeCell ref="A10:A14"/>
    <mergeCell ref="Q10:Q14"/>
    <mergeCell ref="Q4:Q9"/>
    <mergeCell ref="P10:P14"/>
    <mergeCell ref="P4:P9"/>
    <mergeCell ref="P20:P24"/>
    <mergeCell ref="Q15:Q19"/>
  </mergeCells>
  <conditionalFormatting sqref="B4:Q14 L15:Q15 B15:K19 L16:P19 H20:Q20 B20:G24 H21:O24 Q21:Q24">
    <cfRule type="expression" dxfId="27" priority="1">
      <formula>ISBLANK(INDIRECT(ADDRESS(ROW(),COLUMN())))</formula>
    </cfRule>
  </conditionalFormatting>
  <conditionalFormatting sqref="B10:Q14">
    <cfRule type="expression" dxfId="26" priority="4">
      <formula>COUNTIF(INDIRECT("A1:"&amp;ADDRESS(8,COLUMN()-1)),INDIRECT(ADDRESS(ROW(),COLUMN())))&gt;1</formula>
    </cfRule>
  </conditionalFormatting>
  <conditionalFormatting sqref="H20:Q20 B20:G24 H21:O24 Q21:Q24">
    <cfRule type="expression" dxfId="25" priority="2">
      <formula>COUNTIF(INDIRECT("A1:"&amp;ADDRESS(18,COLUMN()-1)),INDIRECT(ADDRESS(ROW(),COLUMN())))&gt;1</formula>
    </cfRule>
  </conditionalFormatting>
  <conditionalFormatting sqref="L15:Q15 B15:K19 L16:P19">
    <cfRule type="expression" dxfId="24" priority="3">
      <formula>COUNTIF(INDIRECT("A1:"&amp;ADDRESS(13,COLUMN()-1)),INDIRECT(ADDRESS(ROW(),COLUMN())))&gt;1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B5F1-5A90-44F7-B896-DA44504333B6}">
  <dimension ref="A1:R26"/>
  <sheetViews>
    <sheetView workbookViewId="0">
      <selection activeCell="P1" sqref="P1"/>
    </sheetView>
  </sheetViews>
  <sheetFormatPr defaultColWidth="11.42578125" defaultRowHeight="15" customHeight="1"/>
  <cols>
    <col min="1" max="1" width="14" bestFit="1" customWidth="1"/>
    <col min="2" max="3" width="17.42578125" style="3" bestFit="1" customWidth="1"/>
    <col min="4" max="4" width="21.5703125" style="3" bestFit="1" customWidth="1"/>
    <col min="5" max="5" width="21.5703125" style="3" customWidth="1"/>
    <col min="6" max="6" width="18.28515625" bestFit="1" customWidth="1"/>
    <col min="7" max="7" width="18.5703125" bestFit="1" customWidth="1"/>
    <col min="8" max="8" width="15.5703125" style="3" bestFit="1" customWidth="1"/>
    <col min="9" max="9" width="18.28515625" style="3" bestFit="1" customWidth="1"/>
    <col min="10" max="10" width="21.140625" style="3" bestFit="1" customWidth="1"/>
    <col min="11" max="11" width="18.7109375" style="3" customWidth="1"/>
    <col min="12" max="12" width="21.5703125" style="3" bestFit="1" customWidth="1"/>
    <col min="13" max="13" width="18.7109375" bestFit="1" customWidth="1"/>
    <col min="14" max="14" width="18.7109375" style="50" customWidth="1"/>
    <col min="15" max="15" width="20" style="3" bestFit="1" customWidth="1"/>
    <col min="16" max="16" width="20" customWidth="1"/>
    <col min="17" max="17" width="20" style="3" customWidth="1"/>
    <col min="18" max="18" width="21.5703125" bestFit="1" customWidth="1"/>
  </cols>
  <sheetData>
    <row r="1" spans="1:18">
      <c r="B1" s="69" t="s">
        <v>2</v>
      </c>
      <c r="C1" s="69" t="s">
        <v>206</v>
      </c>
      <c r="D1" s="69" t="s">
        <v>5</v>
      </c>
      <c r="E1" s="69" t="s">
        <v>227</v>
      </c>
      <c r="F1" s="68" t="s">
        <v>9</v>
      </c>
      <c r="G1" s="68" t="s">
        <v>6</v>
      </c>
      <c r="H1" s="69" t="s">
        <v>228</v>
      </c>
      <c r="I1" s="69" t="s">
        <v>12</v>
      </c>
      <c r="J1" s="69" t="s">
        <v>13</v>
      </c>
      <c r="K1" s="69" t="s">
        <v>16</v>
      </c>
      <c r="L1" s="69" t="s">
        <v>17</v>
      </c>
      <c r="M1" s="68" t="s">
        <v>15</v>
      </c>
      <c r="N1" s="67" t="s">
        <v>18</v>
      </c>
      <c r="O1" s="67" t="s">
        <v>209</v>
      </c>
      <c r="P1" s="68" t="s">
        <v>20</v>
      </c>
      <c r="Q1" s="69" t="s">
        <v>21</v>
      </c>
      <c r="R1" s="68" t="s">
        <v>22</v>
      </c>
    </row>
    <row r="2" spans="1:18" ht="30">
      <c r="A2" s="52"/>
      <c r="B2" s="120" t="s">
        <v>210</v>
      </c>
      <c r="C2" s="120" t="s">
        <v>211</v>
      </c>
      <c r="D2" s="120" t="s">
        <v>229</v>
      </c>
      <c r="E2" s="120" t="s">
        <v>230</v>
      </c>
      <c r="F2" s="54" t="s">
        <v>212</v>
      </c>
      <c r="G2" s="54" t="s">
        <v>231</v>
      </c>
      <c r="H2" s="120" t="s">
        <v>212</v>
      </c>
      <c r="I2" s="120" t="s">
        <v>216</v>
      </c>
      <c r="J2" s="120" t="s">
        <v>215</v>
      </c>
      <c r="K2" s="127" t="s">
        <v>232</v>
      </c>
      <c r="L2" s="127" t="s">
        <v>233</v>
      </c>
      <c r="M2" s="52" t="s">
        <v>215</v>
      </c>
      <c r="N2" s="137" t="s">
        <v>234</v>
      </c>
      <c r="O2" s="127" t="s">
        <v>221</v>
      </c>
      <c r="P2" s="52" t="s">
        <v>215</v>
      </c>
      <c r="Q2" s="127" t="s">
        <v>212</v>
      </c>
      <c r="R2" s="52" t="s">
        <v>222</v>
      </c>
    </row>
    <row r="3" spans="1:18">
      <c r="A3" s="6"/>
      <c r="B3" s="101">
        <v>45046</v>
      </c>
      <c r="C3" s="101">
        <v>45060</v>
      </c>
      <c r="D3" s="101">
        <v>45081</v>
      </c>
      <c r="E3" s="101">
        <v>45095</v>
      </c>
      <c r="F3" s="98">
        <v>45095</v>
      </c>
      <c r="G3" s="98">
        <v>45095</v>
      </c>
      <c r="H3" s="125">
        <v>45109</v>
      </c>
      <c r="I3" s="101">
        <v>45116</v>
      </c>
      <c r="J3" s="125">
        <v>45144</v>
      </c>
      <c r="K3" s="101">
        <v>45151</v>
      </c>
      <c r="L3" s="97">
        <v>45158</v>
      </c>
      <c r="M3" s="101">
        <v>45158</v>
      </c>
      <c r="N3" s="97">
        <v>45165</v>
      </c>
      <c r="O3" s="100">
        <v>45172</v>
      </c>
      <c r="P3" s="99" t="s">
        <v>235</v>
      </c>
      <c r="Q3" s="97">
        <v>45178</v>
      </c>
      <c r="R3" s="97">
        <v>45179</v>
      </c>
    </row>
    <row r="4" spans="1:18" s="58" customFormat="1">
      <c r="A4" s="245" t="s">
        <v>224</v>
      </c>
      <c r="B4" s="257"/>
      <c r="C4" s="253"/>
      <c r="D4" s="2"/>
      <c r="E4" s="2"/>
      <c r="F4" s="242"/>
      <c r="G4" s="58" t="str">
        <f>'2. Bundesliga Frauen'!$C7</f>
        <v>Mählmann, Laura</v>
      </c>
      <c r="H4" s="2"/>
      <c r="I4" s="2" t="str">
        <f>'2. Bundesliga Frauen'!$G7</f>
        <v>Mählmann, Laura</v>
      </c>
      <c r="J4" s="2" t="str">
        <f>'2. Bundesliga Frauen'!$I7</f>
        <v>Peel, Olivia</v>
      </c>
      <c r="K4" s="2"/>
      <c r="L4" s="2"/>
      <c r="M4" s="58" t="str">
        <f>'2. Bundesliga Frauen'!$K7</f>
        <v>Gerhard, Anna</v>
      </c>
      <c r="N4" s="49"/>
      <c r="O4" s="253"/>
      <c r="P4" s="58" t="str">
        <f>'2. Bundesliga Frauen'!$M7</f>
        <v>Naumann, Lisanne</v>
      </c>
      <c r="Q4" s="122"/>
    </row>
    <row r="5" spans="1:18">
      <c r="A5" s="246"/>
      <c r="B5" s="258"/>
      <c r="C5" s="254"/>
      <c r="F5" s="241"/>
      <c r="G5" t="str">
        <f>'2. Bundesliga Frauen'!$C8</f>
        <v>Peel, Olivia</v>
      </c>
      <c r="I5" s="3" t="str">
        <f>'2. Bundesliga Frauen'!$G8</f>
        <v>Kläser, Eva</v>
      </c>
      <c r="J5" s="3" t="str">
        <f>'2. Bundesliga Frauen'!$I8</f>
        <v>Gerhard, Anna</v>
      </c>
      <c r="M5" t="str">
        <f>'2. Bundesliga Frauen'!$K8</f>
        <v>Kläser, Eva</v>
      </c>
      <c r="O5" s="254"/>
      <c r="P5" t="str">
        <f>'2. Bundesliga Frauen'!$M8</f>
        <v>Peel, Olivia</v>
      </c>
      <c r="Q5" s="123"/>
    </row>
    <row r="6" spans="1:18">
      <c r="A6" s="246"/>
      <c r="B6" s="258"/>
      <c r="C6" s="254"/>
      <c r="F6" s="241"/>
      <c r="G6" t="str">
        <f>'2. Bundesliga Frauen'!$C9</f>
        <v>Gerhard, Anna</v>
      </c>
      <c r="I6" s="3" t="str">
        <f>'2. Bundesliga Frauen'!$G9</f>
        <v>Peel, Olivia</v>
      </c>
      <c r="J6" s="3" t="str">
        <f>'2. Bundesliga Frauen'!$I9</f>
        <v>Mählmann, Laura</v>
      </c>
      <c r="M6" t="str">
        <f>'2. Bundesliga Frauen'!$K9</f>
        <v>Peel, Olivia</v>
      </c>
      <c r="O6" s="254"/>
      <c r="P6">
        <f>'2. Bundesliga Frauen'!$M9</f>
        <v>0</v>
      </c>
      <c r="Q6" s="123"/>
    </row>
    <row r="7" spans="1:18">
      <c r="A7" s="246"/>
      <c r="B7" s="258"/>
      <c r="C7" s="254"/>
      <c r="F7" s="241"/>
      <c r="G7" t="str">
        <f>'2. Bundesliga Frauen'!$C10</f>
        <v>Kloppenburg, Greta</v>
      </c>
      <c r="H7" s="126"/>
      <c r="I7" s="3" t="str">
        <f>'2. Bundesliga Frauen'!$G10</f>
        <v>Kloppenburg, Greta</v>
      </c>
      <c r="J7" s="3" t="str">
        <f>'2. Bundesliga Frauen'!$I10</f>
        <v>Kläser, Eva</v>
      </c>
      <c r="M7" t="str">
        <f>'2. Bundesliga Frauen'!$K10</f>
        <v>Naumann, Lisanne</v>
      </c>
      <c r="O7" s="254"/>
      <c r="P7">
        <f>'2. Bundesliga Frauen'!$M10</f>
        <v>0</v>
      </c>
      <c r="Q7" s="123"/>
    </row>
    <row r="8" spans="1:18" s="96" customFormat="1">
      <c r="A8" s="256"/>
      <c r="B8" s="259"/>
      <c r="C8" s="255"/>
      <c r="D8" s="121"/>
      <c r="E8" s="121"/>
      <c r="F8" s="247"/>
      <c r="G8" s="55">
        <f>'2. Bundesliga Frauen'!$C11</f>
        <v>0</v>
      </c>
      <c r="H8" s="3"/>
      <c r="I8" s="130">
        <f>'2. Bundesliga Frauen'!$G11</f>
        <v>0</v>
      </c>
      <c r="J8" s="121" t="str">
        <f>'2. Bundesliga Frauen'!$I11</f>
        <v>Montero, Paulina</v>
      </c>
      <c r="K8" s="121"/>
      <c r="L8" s="121"/>
      <c r="M8" s="55">
        <f>'2. Bundesliga Frauen'!$K11</f>
        <v>0</v>
      </c>
      <c r="N8" s="138"/>
      <c r="O8" s="255"/>
      <c r="P8" s="55">
        <f>'2. Bundesliga Frauen'!$M11</f>
        <v>0</v>
      </c>
      <c r="Q8" s="124"/>
      <c r="R8" s="55"/>
    </row>
    <row r="9" spans="1:18" s="58" customFormat="1">
      <c r="A9" s="245" t="s">
        <v>225</v>
      </c>
      <c r="B9" s="131"/>
      <c r="C9" s="131" t="str">
        <f>'NRW-Liga Frauen'!$C7</f>
        <v>Peel, Olivia</v>
      </c>
      <c r="D9" s="2" t="str">
        <f>'NRW-Liga Frauen'!$E7</f>
        <v>Gerhard, Anna</v>
      </c>
      <c r="E9" s="2"/>
      <c r="F9" s="242"/>
      <c r="H9" s="2"/>
      <c r="I9" s="2" t="str">
        <f>'NRW-Liga Frauen'!$G7</f>
        <v>Neplenbroek, Lieke</v>
      </c>
      <c r="J9" s="2"/>
      <c r="K9" s="2"/>
      <c r="L9" s="2" t="str">
        <f>'NRW-Liga Frauen'!$I7</f>
        <v>Naumann, Lisanne</v>
      </c>
      <c r="M9" s="242"/>
      <c r="N9" s="139"/>
      <c r="O9" s="2" t="str">
        <f>'NRW-Liga Frauen'!$K7</f>
        <v>Schulte, Nora</v>
      </c>
      <c r="Q9" s="2"/>
      <c r="R9" s="242"/>
    </row>
    <row r="10" spans="1:18">
      <c r="A10" s="246"/>
      <c r="B10" s="132"/>
      <c r="C10" s="132" t="str">
        <f>'NRW-Liga Frauen'!$C8</f>
        <v>Gerhard, Anna</v>
      </c>
      <c r="D10" s="3" t="str">
        <f>'NRW-Liga Frauen'!$E8</f>
        <v>Schulte, Nora</v>
      </c>
      <c r="F10" s="241"/>
      <c r="I10" s="3" t="str">
        <f>'NRW-Liga Frauen'!$G8</f>
        <v>Deichmann, Svenja</v>
      </c>
      <c r="L10" s="3" t="str">
        <f>'NRW-Liga Frauen'!$I8</f>
        <v>Kläser, Eva</v>
      </c>
      <c r="M10" s="241"/>
      <c r="N10" s="140"/>
      <c r="O10" s="3" t="str">
        <f>'NRW-Liga Frauen'!$K8</f>
        <v>Kläser, Eva</v>
      </c>
      <c r="R10" s="241"/>
    </row>
    <row r="11" spans="1:18">
      <c r="A11" s="246"/>
      <c r="B11" s="132"/>
      <c r="C11" s="132" t="str">
        <f>'NRW-Liga Frauen'!$C9</f>
        <v>Laermann, Laura</v>
      </c>
      <c r="D11" s="3" t="str">
        <f>'NRW-Liga Frauen'!$E9</f>
        <v>Mählmann, Laura</v>
      </c>
      <c r="F11" s="241"/>
      <c r="I11" s="3" t="str">
        <f>'NRW-Liga Frauen'!$G9</f>
        <v>Laermann, Laura</v>
      </c>
      <c r="J11" s="128"/>
      <c r="K11" s="128"/>
      <c r="L11" s="128" t="str">
        <f>'NRW-Liga Frauen'!$I9</f>
        <v>Schulte, Nora</v>
      </c>
      <c r="M11" s="241"/>
      <c r="N11" s="140"/>
      <c r="O11" s="3" t="str">
        <f>'NRW-Liga Frauen'!$K9</f>
        <v>Laermann, Laura</v>
      </c>
      <c r="R11" s="241"/>
    </row>
    <row r="12" spans="1:18" s="96" customFormat="1">
      <c r="A12" s="256"/>
      <c r="B12" s="133"/>
      <c r="C12" s="133">
        <f>'NRW-Liga Frauen'!$C10</f>
        <v>0</v>
      </c>
      <c r="D12" s="121" t="str">
        <f>'NRW-Liga Frauen'!$E10</f>
        <v>Peel, Olivia</v>
      </c>
      <c r="E12" s="121"/>
      <c r="F12" s="247"/>
      <c r="G12" s="55"/>
      <c r="H12" s="121"/>
      <c r="I12" s="121">
        <f>'NRW-Liga Frauen'!$G10</f>
        <v>0</v>
      </c>
      <c r="J12" s="121"/>
      <c r="K12" s="121"/>
      <c r="L12" s="121">
        <f>'NRW-Liga Frauen'!$I10</f>
        <v>0</v>
      </c>
      <c r="M12" s="247"/>
      <c r="N12" s="141"/>
      <c r="O12" s="121">
        <f>'NRW-Liga Frauen'!$K10</f>
        <v>0</v>
      </c>
      <c r="P12" s="55"/>
      <c r="Q12" s="121"/>
      <c r="R12" s="247"/>
    </row>
    <row r="13" spans="1:18" s="58" customFormat="1">
      <c r="A13" s="245" t="s">
        <v>226</v>
      </c>
      <c r="B13" s="2" t="str">
        <f>'Regionalliga Frauen'!$C7</f>
        <v>Krückel, Jula</v>
      </c>
      <c r="C13" s="253"/>
      <c r="D13" s="253"/>
      <c r="E13" s="122"/>
      <c r="F13" s="58" t="str">
        <f>'Regionalliga Frauen'!$E7</f>
        <v>Hinz, Charlotte</v>
      </c>
      <c r="G13" s="60"/>
      <c r="H13" s="2" t="str">
        <f>'Regionalliga Frauen'!$G7</f>
        <v>Bennek, Eveline</v>
      </c>
      <c r="I13" s="2"/>
      <c r="J13" s="2"/>
      <c r="K13" s="2" t="str">
        <f>'Regionalliga Frauen'!$I7</f>
        <v>Albrecht, Marie</v>
      </c>
      <c r="L13" s="253"/>
      <c r="N13" s="49"/>
      <c r="O13" s="253"/>
      <c r="P13" s="95"/>
      <c r="Q13" s="2" t="str">
        <f>'Regionalliga Frauen'!$K7</f>
        <v>Koch, Laura</v>
      </c>
      <c r="R13" s="242"/>
    </row>
    <row r="14" spans="1:18">
      <c r="A14" s="246"/>
      <c r="B14" s="3" t="str">
        <f>'Regionalliga Frauen'!$C8</f>
        <v>Hinz, Charlotte</v>
      </c>
      <c r="C14" s="254"/>
      <c r="D14" s="254"/>
      <c r="E14" s="123"/>
      <c r="F14" t="str">
        <f>'Regionalliga Frauen'!$E8</f>
        <v>Deichmann, Svenja</v>
      </c>
      <c r="G14" s="5"/>
      <c r="H14" s="3" t="str">
        <f>'Regionalliga Frauen'!$G8</f>
        <v>Voß, Victoria</v>
      </c>
      <c r="K14" s="3" t="str">
        <f>'Regionalliga Frauen'!$I8</f>
        <v>Schulz, Kerstin</v>
      </c>
      <c r="L14" s="254"/>
      <c r="O14" s="254"/>
      <c r="P14" s="93"/>
      <c r="Q14" s="3" t="str">
        <f>'Regionalliga Frauen'!$K8</f>
        <v>Devriese, Astrid</v>
      </c>
      <c r="R14" s="241"/>
    </row>
    <row r="15" spans="1:18">
      <c r="A15" s="246"/>
      <c r="B15" s="3" t="str">
        <f>'Regionalliga Frauen'!$C9</f>
        <v>Devriese, Astrid</v>
      </c>
      <c r="C15" s="254"/>
      <c r="D15" s="254"/>
      <c r="E15" s="123"/>
      <c r="F15" t="str">
        <f>'Regionalliga Frauen'!$E9</f>
        <v>Kläser, Eva</v>
      </c>
      <c r="G15" s="5"/>
      <c r="H15" s="3" t="str">
        <f>'Regionalliga Frauen'!$G9</f>
        <v>Albrecht, Marie</v>
      </c>
      <c r="K15" s="3" t="str">
        <f>'Regionalliga Frauen'!$I9</f>
        <v>Neplenbroek, Lieke</v>
      </c>
      <c r="L15" s="254"/>
      <c r="O15" s="254"/>
      <c r="P15" s="93"/>
      <c r="Q15" s="3" t="str">
        <f>'Regionalliga Frauen'!$K9</f>
        <v>Bennek, Eveline</v>
      </c>
      <c r="R15" s="241"/>
    </row>
    <row r="16" spans="1:18" s="96" customFormat="1">
      <c r="A16" s="256"/>
      <c r="B16" s="121">
        <f>'Regionalliga Frauen'!$C10</f>
        <v>0</v>
      </c>
      <c r="C16" s="255"/>
      <c r="D16" s="255"/>
      <c r="E16" s="124"/>
      <c r="F16" s="55" t="str">
        <f>'Regionalliga Frauen'!$E10</f>
        <v>Mählmann, Laura</v>
      </c>
      <c r="G16" s="61"/>
      <c r="H16" s="121" t="str">
        <f>'Regionalliga Frauen'!$G10</f>
        <v>Kittner, Svenja</v>
      </c>
      <c r="I16" s="121"/>
      <c r="J16" s="121"/>
      <c r="K16" s="121">
        <f>'Regionalliga Frauen'!$I10</f>
        <v>0</v>
      </c>
      <c r="L16" s="255"/>
      <c r="M16" s="55"/>
      <c r="N16" s="138"/>
      <c r="O16" s="255"/>
      <c r="P16" s="94"/>
      <c r="Q16" s="121" t="str">
        <f>'Regionalliga Frauen'!$K10</f>
        <v>Frischkorn, Konrad</v>
      </c>
      <c r="R16" s="247"/>
    </row>
    <row r="17" spans="1:18">
      <c r="A17" s="260" t="s">
        <v>236</v>
      </c>
      <c r="B17" s="257"/>
      <c r="E17" s="3" t="str">
        <f>'Oberliga Frauen'!C7</f>
        <v>Koch, Laura</v>
      </c>
      <c r="F17" s="242"/>
      <c r="I17" s="3" t="str">
        <f>'Oberliga Frauen'!E7</f>
        <v>Voß, Victoria</v>
      </c>
      <c r="J17" s="134"/>
      <c r="K17" s="134"/>
      <c r="M17" s="242"/>
      <c r="N17" s="140" t="str">
        <f>'Oberliga Frauen'!G7</f>
        <v>Rüenauver, Leonie</v>
      </c>
      <c r="R17" t="str">
        <f>'Oberliga Frauen'!I7</f>
        <v>Wandt, Frauke</v>
      </c>
    </row>
    <row r="18" spans="1:18">
      <c r="A18" s="248"/>
      <c r="B18" s="258"/>
      <c r="E18" s="3" t="str">
        <f>'Oberliga Frauen'!C8</f>
        <v>Rüenauver, Leonie</v>
      </c>
      <c r="F18" s="241"/>
      <c r="I18" s="3" t="str">
        <f>'Oberliga Frauen'!E8</f>
        <v>Hornberg, Katharina</v>
      </c>
      <c r="J18" s="135"/>
      <c r="K18" s="135"/>
      <c r="M18" s="241"/>
      <c r="N18" s="140" t="str">
        <f>'Oberliga Frauen'!G8</f>
        <v>Kittner, Svenja</v>
      </c>
      <c r="R18" t="str">
        <f>'Oberliga Frauen'!I8</f>
        <v>Hinz, Charlotte</v>
      </c>
    </row>
    <row r="19" spans="1:18">
      <c r="A19" s="248"/>
      <c r="B19" s="258"/>
      <c r="E19" s="3" t="str">
        <f>'Oberliga Frauen'!C9</f>
        <v>Lunze, Katrin</v>
      </c>
      <c r="F19" s="241"/>
      <c r="I19" s="3" t="str">
        <f>'Oberliga Frauen'!E9</f>
        <v>Schietinger, Mara</v>
      </c>
      <c r="J19" s="135"/>
      <c r="K19" s="135"/>
      <c r="M19" s="241"/>
      <c r="N19" s="140">
        <f>'Oberliga Frauen'!G9</f>
        <v>0</v>
      </c>
      <c r="R19" t="str">
        <f>'Oberliga Frauen'!I9</f>
        <v>Lunze, Katrin</v>
      </c>
    </row>
    <row r="20" spans="1:18" s="96" customFormat="1">
      <c r="A20" s="249"/>
      <c r="B20" s="259"/>
      <c r="C20" s="121"/>
      <c r="D20" s="121"/>
      <c r="E20" s="121">
        <f>'Oberliga Frauen'!C11</f>
        <v>0</v>
      </c>
      <c r="F20" s="247"/>
      <c r="G20" s="55"/>
      <c r="H20" s="121"/>
      <c r="I20" s="121" t="str">
        <f>'Oberliga Frauen'!E10</f>
        <v>Rüenauver, Leonie</v>
      </c>
      <c r="J20" s="136"/>
      <c r="K20" s="136"/>
      <c r="L20" s="121"/>
      <c r="M20" s="247"/>
      <c r="N20" s="141" t="str">
        <f>'Oberliga Frauen'!G10</f>
        <v xml:space="preserve">, </v>
      </c>
      <c r="O20" s="121"/>
      <c r="P20" s="55"/>
      <c r="Q20" s="121"/>
      <c r="R20" s="96">
        <f>'Oberliga Frauen'!I10</f>
        <v>0</v>
      </c>
    </row>
    <row r="21" spans="1:18">
      <c r="H21" s="2"/>
      <c r="I21" s="129"/>
      <c r="J21" s="129"/>
      <c r="K21" s="129"/>
    </row>
    <row r="22" spans="1:18">
      <c r="M22" s="56"/>
      <c r="N22" s="142"/>
    </row>
    <row r="23" spans="1:18">
      <c r="O23" s="129"/>
      <c r="P23" s="57"/>
      <c r="Q23" s="129"/>
    </row>
    <row r="24" spans="1:18">
      <c r="M24" s="57"/>
      <c r="N24" s="143"/>
    </row>
    <row r="26" spans="1:18" ht="15" customHeight="1">
      <c r="I26" s="3">
        <f>G26</f>
        <v>0</v>
      </c>
    </row>
  </sheetData>
  <sheetProtection algorithmName="SHA-512" hashValue="dvOfk9j0xYMxgXSSt6P0IiV2BuBwIdMR9N6Nv502lu+Y0ZestS5y0HWyG84Fu0Al3aVQBZzYyY/Dj7f6WuEFeg==" saltValue="JNgUjq0CfHjV1wfdODw2qA==" spinCount="100000" sheet="1" objects="1" scenarios="1"/>
  <mergeCells count="19">
    <mergeCell ref="A17:A20"/>
    <mergeCell ref="B17:B20"/>
    <mergeCell ref="F17:F20"/>
    <mergeCell ref="A13:A16"/>
    <mergeCell ref="C13:C16"/>
    <mergeCell ref="D13:D16"/>
    <mergeCell ref="R9:R12"/>
    <mergeCell ref="L13:L16"/>
    <mergeCell ref="O13:O16"/>
    <mergeCell ref="R13:R16"/>
    <mergeCell ref="M17:M20"/>
    <mergeCell ref="O4:O8"/>
    <mergeCell ref="A9:A12"/>
    <mergeCell ref="F9:F12"/>
    <mergeCell ref="A4:A8"/>
    <mergeCell ref="B4:B8"/>
    <mergeCell ref="C4:C8"/>
    <mergeCell ref="F4:F8"/>
    <mergeCell ref="M9:M12"/>
  </mergeCells>
  <conditionalFormatting sqref="B9:H12 I9:R16 G13 B13:F16 B17:R20">
    <cfRule type="expression" dxfId="23" priority="9">
      <formula>COUNTIF(INDIRECT("A1:"&amp;ADDRESS(7,COLUMN()-1)),INDIRECT(ADDRESS(ROW(),COLUMN())))&gt;1</formula>
    </cfRule>
  </conditionalFormatting>
  <conditionalFormatting sqref="B17:R20">
    <cfRule type="expression" dxfId="22" priority="6">
      <formula>COUNTIF(INDIRECT("A1:"&amp;ADDRESS(15,COLUMN()-1)),INDIRECT(ADDRESS(ROW(),COLUMN())))&gt;1</formula>
    </cfRule>
  </conditionalFormatting>
  <conditionalFormatting sqref="G13 B13:F16 I13:R16 B17:R20">
    <cfRule type="expression" dxfId="21" priority="7">
      <formula>COUNTIF(INDIRECT("A1:"&amp;ADDRESS(11,COLUMN()-1)),INDIRECT(ADDRESS(ROW(),COLUMN())))&gt;1</formula>
    </cfRule>
  </conditionalFormatting>
  <conditionalFormatting sqref="H4:H8 B4:G4 I4:R16 D5:G8 B9:H12 G13 B13:F16 B17:R20">
    <cfRule type="expression" dxfId="20" priority="5">
      <formula>ISBLANK(INDIRECT(ADDRESS(ROW(),COLUMN())))</formula>
    </cfRule>
  </conditionalFormatting>
  <conditionalFormatting sqref="H4:H8">
    <cfRule type="expression" dxfId="19" priority="1">
      <formula>COUNTIF(INDIRECT("A1:"&amp;ADDRESS(7,COLUMN()-1)),INDIRECT(ADDRESS(ROW(),COLUMN())))&gt;1</formula>
    </cfRule>
  </conditionalFormatting>
  <conditionalFormatting sqref="H13:H16">
    <cfRule type="expression" dxfId="18" priority="2">
      <formula>ISBLANK(INDIRECT(ADDRESS(ROW(),COLUMN())))</formula>
    </cfRule>
    <cfRule type="expression" dxfId="17" priority="3">
      <formula>COUNTIF(INDIRECT("A1:"&amp;ADDRESS(11,COLUMN()-1)),INDIRECT(ADDRESS(ROW(),COLUMN())))&gt;1</formula>
    </cfRule>
    <cfRule type="expression" dxfId="16" priority="4">
      <formula>COUNTIF(INDIRECT("A1:"&amp;ADDRESS(7,COLUMN()-1)),INDIRECT(ADDRESS(ROW(),COLUMN())))&gt;1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EAF1B-7371-42E6-B75A-F9BE207A363C}">
  <dimension ref="A1:J156"/>
  <sheetViews>
    <sheetView topLeftCell="A137" workbookViewId="0">
      <selection activeCell="C139" sqref="C139"/>
    </sheetView>
  </sheetViews>
  <sheetFormatPr defaultColWidth="11.42578125" defaultRowHeight="15"/>
  <cols>
    <col min="1" max="1" width="21.85546875" bestFit="1" customWidth="1"/>
    <col min="2" max="2" width="15.28515625" bestFit="1" customWidth="1"/>
    <col min="3" max="3" width="12.7109375" bestFit="1" customWidth="1"/>
    <col min="4" max="4" width="22.28515625" style="59" bestFit="1" customWidth="1"/>
    <col min="8" max="8" width="16.28515625" bestFit="1" customWidth="1"/>
    <col min="10" max="10" width="13" bestFit="1" customWidth="1"/>
  </cols>
  <sheetData>
    <row r="1" spans="1:9" s="26" customFormat="1">
      <c r="A1" s="25" t="s">
        <v>237</v>
      </c>
      <c r="B1" s="25" t="s">
        <v>238</v>
      </c>
      <c r="C1" s="25" t="s">
        <v>239</v>
      </c>
      <c r="D1" s="62" t="s">
        <v>240</v>
      </c>
      <c r="E1" s="25" t="s">
        <v>241</v>
      </c>
      <c r="F1" s="25" t="s">
        <v>242</v>
      </c>
      <c r="G1" s="25" t="s">
        <v>243</v>
      </c>
      <c r="H1" s="25" t="s">
        <v>244</v>
      </c>
      <c r="I1" s="25" t="s">
        <v>245</v>
      </c>
    </row>
    <row r="2" spans="1:9" hidden="1">
      <c r="A2" s="5"/>
      <c r="B2" s="5"/>
      <c r="C2" s="5"/>
      <c r="D2" s="63" t="str">
        <f>_xlfn.CONCAT(Tabelle4[[#This Row],[Name]],", ",Tabelle4[[#This Row],[Vorname]])</f>
        <v xml:space="preserve">, </v>
      </c>
      <c r="E2" s="5">
        <f>COUNTIF('Übersicht Männer'!$4:$8,Tabelle4[[#This Row],[Vollständig]])+COUNTIF('Übersicht Frauen'!$4:$7,Tabelle4[[#This Row],[Vollständig]])</f>
        <v>0</v>
      </c>
      <c r="F2" s="5">
        <f>COUNTIF('Übersicht Männer'!$10:$13,Tabelle4[[#This Row],[Vollständig]])+COUNTIF('Übersicht Frauen'!$9:$11,Tabelle4[[#This Row],[Vollständig]])</f>
        <v>0</v>
      </c>
      <c r="G2" s="5">
        <f>COUNTIF('Übersicht Männer'!$15:$18,Tabelle4[[#This Row],[Vollständig]])+COUNTIF('Übersicht Frauen'!$13:$15,Tabelle4[[#This Row],[Vollständig]])</f>
        <v>0</v>
      </c>
      <c r="H2" s="5">
        <f>(COUNTIF('Übersicht Männer'!$20:$23,Tabelle4[[#This Row],[Vollständig]])+COUNTIF('Übersicht Frauen'!$17:$19,Tabelle4[[#This Row],[Vollständig]]))</f>
        <v>0</v>
      </c>
      <c r="I2" s="5">
        <f>SUM(Tabelle4[[#This Row],[2.Bundesliga]:[Landesliga Süd]])</f>
        <v>0</v>
      </c>
    </row>
    <row r="3" spans="1:9" hidden="1">
      <c r="A3" s="5"/>
      <c r="B3" s="5"/>
      <c r="C3" s="5"/>
      <c r="D3" s="63" t="str">
        <f>_xlfn.CONCAT(Tabelle4[[#This Row],[Name]],", ",Tabelle4[[#This Row],[Vorname]])</f>
        <v xml:space="preserve">, </v>
      </c>
      <c r="E3" s="5">
        <f>COUNTIF('Übersicht Männer'!$4:$8,Tabelle4[[#This Row],[Vollständig]])+COUNTIF('Übersicht Frauen'!$4:$7,Tabelle4[[#This Row],[Vollständig]])</f>
        <v>0</v>
      </c>
      <c r="F3" s="5">
        <f>COUNTIF('Übersicht Männer'!$10:$13,Tabelle4[[#This Row],[Vollständig]])+COUNTIF('Übersicht Frauen'!$9:$11,Tabelle4[[#This Row],[Vollständig]])</f>
        <v>0</v>
      </c>
      <c r="G3" s="5">
        <f>COUNTIF('Übersicht Männer'!$15:$18,Tabelle4[[#This Row],[Vollständig]])+COUNTIF('Übersicht Frauen'!$13:$15,Tabelle4[[#This Row],[Vollständig]])</f>
        <v>0</v>
      </c>
      <c r="H3" s="5">
        <f>(COUNTIF('Übersicht Männer'!$20:$23,Tabelle4[[#This Row],[Vollständig]])+COUNTIF('Übersicht Frauen'!$17:$19,Tabelle4[[#This Row],[Vollständig]]))</f>
        <v>0</v>
      </c>
      <c r="I3" s="5">
        <f>SUM(Tabelle4[[#This Row],[2.Bundesliga]:[Landesliga Süd]])</f>
        <v>0</v>
      </c>
    </row>
    <row r="4" spans="1:9" hidden="1">
      <c r="A4" s="5"/>
      <c r="B4" s="5"/>
      <c r="C4" s="5"/>
      <c r="D4" s="63" t="str">
        <f>_xlfn.CONCAT(Tabelle4[[#This Row],[Name]],", ",Tabelle4[[#This Row],[Vorname]])</f>
        <v xml:space="preserve">, </v>
      </c>
      <c r="E4" s="5">
        <f>COUNTIF('Übersicht Männer'!$4:$8,Tabelle4[[#This Row],[Vollständig]])+COUNTIF('Übersicht Frauen'!$4:$7,Tabelle4[[#This Row],[Vollständig]])</f>
        <v>0</v>
      </c>
      <c r="F4" s="5">
        <f>COUNTIF('Übersicht Männer'!$10:$13,Tabelle4[[#This Row],[Vollständig]])+COUNTIF('Übersicht Frauen'!$9:$11,Tabelle4[[#This Row],[Vollständig]])</f>
        <v>0</v>
      </c>
      <c r="G4" s="5">
        <f>COUNTIF('Übersicht Männer'!$15:$18,Tabelle4[[#This Row],[Vollständig]])+COUNTIF('Übersicht Frauen'!$13:$15,Tabelle4[[#This Row],[Vollständig]])</f>
        <v>0</v>
      </c>
      <c r="H4" s="5">
        <f>(COUNTIF('Übersicht Männer'!$20:$23,Tabelle4[[#This Row],[Vollständig]])+COUNTIF('Übersicht Frauen'!$17:$19,Tabelle4[[#This Row],[Vollständig]]))</f>
        <v>0</v>
      </c>
      <c r="I4" s="5">
        <f>SUM(Tabelle4[[#This Row],[2.Bundesliga]:[Landesliga Süd]])</f>
        <v>0</v>
      </c>
    </row>
    <row r="5" spans="1:9" hidden="1">
      <c r="A5" s="5"/>
      <c r="B5" s="5"/>
      <c r="C5" s="5"/>
      <c r="D5" s="63" t="str">
        <f>_xlfn.CONCAT(Tabelle4[[#This Row],[Name]],", ",Tabelle4[[#This Row],[Vorname]])</f>
        <v xml:space="preserve">, </v>
      </c>
      <c r="E5" s="5">
        <f>COUNTIF('Übersicht Männer'!$4:$8,Tabelle4[[#This Row],[Vollständig]])+COUNTIF('Übersicht Frauen'!$4:$7,Tabelle4[[#This Row],[Vollständig]])</f>
        <v>0</v>
      </c>
      <c r="F5" s="5">
        <f>COUNTIF('Übersicht Männer'!$10:$13,Tabelle4[[#This Row],[Vollständig]])+COUNTIF('Übersicht Frauen'!$9:$11,Tabelle4[[#This Row],[Vollständig]])</f>
        <v>0</v>
      </c>
      <c r="G5" s="5">
        <f>COUNTIF('Übersicht Männer'!$15:$18,Tabelle4[[#This Row],[Vollständig]])+COUNTIF('Übersicht Frauen'!$13:$15,Tabelle4[[#This Row],[Vollständig]])</f>
        <v>0</v>
      </c>
      <c r="H5" s="5">
        <f>(COUNTIF('Übersicht Männer'!$20:$23,Tabelle4[[#This Row],[Vollständig]])+COUNTIF('Übersicht Frauen'!$17:$19,Tabelle4[[#This Row],[Vollständig]]))</f>
        <v>0</v>
      </c>
      <c r="I5" s="5">
        <f>SUM(Tabelle4[[#This Row],[2.Bundesliga]:[Landesliga Süd]])</f>
        <v>0</v>
      </c>
    </row>
    <row r="6" spans="1:9" hidden="1">
      <c r="A6" s="5"/>
      <c r="B6" s="5"/>
      <c r="C6" s="5"/>
      <c r="D6" s="63" t="str">
        <f>_xlfn.CONCAT(Tabelle4[[#This Row],[Name]],", ",Tabelle4[[#This Row],[Vorname]])</f>
        <v xml:space="preserve">, </v>
      </c>
      <c r="E6" s="5">
        <f>COUNTIF('Übersicht Männer'!$4:$8,Tabelle4[[#This Row],[Vollständig]])+COUNTIF('Übersicht Frauen'!$4:$7,Tabelle4[[#This Row],[Vollständig]])</f>
        <v>0</v>
      </c>
      <c r="F6" s="5">
        <f>COUNTIF('Übersicht Männer'!$10:$13,Tabelle4[[#This Row],[Vollständig]])+COUNTIF('Übersicht Frauen'!$9:$11,Tabelle4[[#This Row],[Vollständig]])</f>
        <v>0</v>
      </c>
      <c r="G6" s="5">
        <f>COUNTIF('Übersicht Männer'!$15:$18,Tabelle4[[#This Row],[Vollständig]])+COUNTIF('Übersicht Frauen'!$13:$15,Tabelle4[[#This Row],[Vollständig]])</f>
        <v>0</v>
      </c>
      <c r="H6" s="5">
        <f>(COUNTIF('Übersicht Männer'!$20:$23,Tabelle4[[#This Row],[Vollständig]])+COUNTIF('Übersicht Frauen'!$17:$19,Tabelle4[[#This Row],[Vollständig]]))</f>
        <v>0</v>
      </c>
      <c r="I6" s="5">
        <f>SUM(Tabelle4[[#This Row],[2.Bundesliga]:[Landesliga Süd]])</f>
        <v>0</v>
      </c>
    </row>
    <row r="7" spans="1:9" hidden="1">
      <c r="A7" s="5"/>
      <c r="B7" s="5"/>
      <c r="C7" s="5"/>
      <c r="D7" s="63" t="str">
        <f>_xlfn.CONCAT(Tabelle4[[#This Row],[Name]],", ",Tabelle4[[#This Row],[Vorname]])</f>
        <v xml:space="preserve">, </v>
      </c>
      <c r="E7" s="5">
        <f>COUNTIF('Übersicht Männer'!$4:$8,Tabelle4[[#This Row],[Vollständig]])+COUNTIF('Übersicht Frauen'!$4:$7,Tabelle4[[#This Row],[Vollständig]])</f>
        <v>0</v>
      </c>
      <c r="F7" s="5">
        <f>COUNTIF('Übersicht Männer'!$10:$13,Tabelle4[[#This Row],[Vollständig]])+COUNTIF('Übersicht Frauen'!$9:$11,Tabelle4[[#This Row],[Vollständig]])</f>
        <v>0</v>
      </c>
      <c r="G7" s="5">
        <f>COUNTIF('Übersicht Männer'!$15:$18,Tabelle4[[#This Row],[Vollständig]])+COUNTIF('Übersicht Frauen'!$13:$15,Tabelle4[[#This Row],[Vollständig]])</f>
        <v>0</v>
      </c>
      <c r="H7" s="5">
        <f>(COUNTIF('Übersicht Männer'!$20:$23,Tabelle4[[#This Row],[Vollständig]])+COUNTIF('Übersicht Frauen'!$17:$19,Tabelle4[[#This Row],[Vollständig]]))</f>
        <v>0</v>
      </c>
      <c r="I7" s="5">
        <f>SUM(Tabelle4[[#This Row],[2.Bundesliga]:[Landesliga Süd]])</f>
        <v>0</v>
      </c>
    </row>
    <row r="8" spans="1:9" hidden="1">
      <c r="A8" s="5"/>
      <c r="B8" s="5"/>
      <c r="C8" s="5"/>
      <c r="D8" s="63" t="str">
        <f>_xlfn.CONCAT(Tabelle4[[#This Row],[Name]],", ",Tabelle4[[#This Row],[Vorname]])</f>
        <v xml:space="preserve">, </v>
      </c>
      <c r="E8" s="5">
        <f>COUNTIF('Übersicht Männer'!$4:$8,Tabelle4[[#This Row],[Vollständig]])+COUNTIF('Übersicht Frauen'!$4:$7,Tabelle4[[#This Row],[Vollständig]])</f>
        <v>0</v>
      </c>
      <c r="F8" s="5">
        <f>COUNTIF('Übersicht Männer'!$10:$13,Tabelle4[[#This Row],[Vollständig]])+COUNTIF('Übersicht Frauen'!$9:$11,Tabelle4[[#This Row],[Vollständig]])</f>
        <v>0</v>
      </c>
      <c r="G8" s="5">
        <f>COUNTIF('Übersicht Männer'!$15:$18,Tabelle4[[#This Row],[Vollständig]])+COUNTIF('Übersicht Frauen'!$13:$15,Tabelle4[[#This Row],[Vollständig]])</f>
        <v>0</v>
      </c>
      <c r="H8" s="5">
        <f>(COUNTIF('Übersicht Männer'!$20:$23,Tabelle4[[#This Row],[Vollständig]])+COUNTIF('Übersicht Frauen'!$17:$19,Tabelle4[[#This Row],[Vollständig]]))</f>
        <v>0</v>
      </c>
      <c r="I8" s="5">
        <f>SUM(Tabelle4[[#This Row],[2.Bundesliga]:[Landesliga Süd]])</f>
        <v>0</v>
      </c>
    </row>
    <row r="9" spans="1:9" hidden="1">
      <c r="A9" s="5"/>
      <c r="B9" s="5"/>
      <c r="C9" s="5"/>
      <c r="D9" s="63" t="str">
        <f>_xlfn.CONCAT(Tabelle4[[#This Row],[Name]],", ",Tabelle4[[#This Row],[Vorname]])</f>
        <v xml:space="preserve">, </v>
      </c>
      <c r="E9" s="5">
        <f>COUNTIF('Übersicht Männer'!$4:$8,Tabelle4[[#This Row],[Vollständig]])+COUNTIF('Übersicht Frauen'!$4:$7,Tabelle4[[#This Row],[Vollständig]])</f>
        <v>0</v>
      </c>
      <c r="F9" s="5">
        <f>COUNTIF('Übersicht Männer'!$10:$13,Tabelle4[[#This Row],[Vollständig]])+COUNTIF('Übersicht Frauen'!$9:$11,Tabelle4[[#This Row],[Vollständig]])</f>
        <v>0</v>
      </c>
      <c r="G9" s="5">
        <f>COUNTIF('Übersicht Männer'!$15:$18,Tabelle4[[#This Row],[Vollständig]])+COUNTIF('Übersicht Frauen'!$13:$15,Tabelle4[[#This Row],[Vollständig]])</f>
        <v>0</v>
      </c>
      <c r="H9" s="5">
        <f>(COUNTIF('Übersicht Männer'!$20:$23,Tabelle4[[#This Row],[Vollständig]])+COUNTIF('Übersicht Frauen'!$17:$19,Tabelle4[[#This Row],[Vollständig]]))</f>
        <v>0</v>
      </c>
      <c r="I9" s="5">
        <f>SUM(Tabelle4[[#This Row],[2.Bundesliga]:[Landesliga Süd]])</f>
        <v>0</v>
      </c>
    </row>
    <row r="10" spans="1:9" hidden="1">
      <c r="A10" s="5"/>
      <c r="B10" s="5"/>
      <c r="C10" s="5"/>
      <c r="D10" s="63" t="str">
        <f>_xlfn.CONCAT(Tabelle4[[#This Row],[Name]],", ",Tabelle4[[#This Row],[Vorname]])</f>
        <v xml:space="preserve">, </v>
      </c>
      <c r="E10" s="5">
        <f>COUNTIF('Übersicht Männer'!$4:$8,Tabelle4[[#This Row],[Vollständig]])+COUNTIF('Übersicht Frauen'!$4:$7,Tabelle4[[#This Row],[Vollständig]])</f>
        <v>0</v>
      </c>
      <c r="F10" s="5">
        <f>COUNTIF('Übersicht Männer'!$10:$13,Tabelle4[[#This Row],[Vollständig]])+COUNTIF('Übersicht Frauen'!$9:$11,Tabelle4[[#This Row],[Vollständig]])</f>
        <v>0</v>
      </c>
      <c r="G10" s="5">
        <f>COUNTIF('Übersicht Männer'!$15:$18,Tabelle4[[#This Row],[Vollständig]])+COUNTIF('Übersicht Frauen'!$13:$15,Tabelle4[[#This Row],[Vollständig]])</f>
        <v>0</v>
      </c>
      <c r="H10" s="5">
        <f>(COUNTIF('Übersicht Männer'!$20:$23,Tabelle4[[#This Row],[Vollständig]])+COUNTIF('Übersicht Frauen'!$17:$19,Tabelle4[[#This Row],[Vollständig]]))</f>
        <v>0</v>
      </c>
      <c r="I10" s="5">
        <f>SUM(Tabelle4[[#This Row],[2.Bundesliga]:[Landesliga Süd]])</f>
        <v>0</v>
      </c>
    </row>
    <row r="11" spans="1:9" hidden="1">
      <c r="A11" s="5"/>
      <c r="B11" s="5"/>
      <c r="C11" s="5"/>
      <c r="D11" s="63" t="str">
        <f>_xlfn.CONCAT(Tabelle4[[#This Row],[Name]],", ",Tabelle4[[#This Row],[Vorname]])</f>
        <v xml:space="preserve">, </v>
      </c>
      <c r="E11" s="5">
        <f>COUNTIF('Übersicht Männer'!$4:$8,Tabelle4[[#This Row],[Vollständig]])+COUNTIF('Übersicht Frauen'!$4:$7,Tabelle4[[#This Row],[Vollständig]])</f>
        <v>0</v>
      </c>
      <c r="F11" s="5">
        <f>COUNTIF('Übersicht Männer'!$10:$13,Tabelle4[[#This Row],[Vollständig]])+COUNTIF('Übersicht Frauen'!$9:$11,Tabelle4[[#This Row],[Vollständig]])</f>
        <v>0</v>
      </c>
      <c r="G11" s="5">
        <f>COUNTIF('Übersicht Männer'!$15:$18,Tabelle4[[#This Row],[Vollständig]])+COUNTIF('Übersicht Frauen'!$13:$15,Tabelle4[[#This Row],[Vollständig]])</f>
        <v>0</v>
      </c>
      <c r="H11" s="5">
        <f>(COUNTIF('Übersicht Männer'!$20:$23,Tabelle4[[#This Row],[Vollständig]])+COUNTIF('Übersicht Frauen'!$17:$19,Tabelle4[[#This Row],[Vollständig]]))</f>
        <v>0</v>
      </c>
      <c r="I11" s="5">
        <f>SUM(Tabelle4[[#This Row],[2.Bundesliga]:[Landesliga Süd]])</f>
        <v>0</v>
      </c>
    </row>
    <row r="12" spans="1:9" hidden="1">
      <c r="A12" s="5"/>
      <c r="B12" s="5"/>
      <c r="C12" s="5"/>
      <c r="D12" s="63" t="str">
        <f>_xlfn.CONCAT(Tabelle4[[#This Row],[Name]],", ",Tabelle4[[#This Row],[Vorname]])</f>
        <v xml:space="preserve">, </v>
      </c>
      <c r="E12" s="5">
        <f>COUNTIF('Übersicht Männer'!$4:$8,Tabelle4[[#This Row],[Vollständig]])+COUNTIF('Übersicht Frauen'!$4:$7,Tabelle4[[#This Row],[Vollständig]])</f>
        <v>0</v>
      </c>
      <c r="F12" s="5">
        <f>COUNTIF('Übersicht Männer'!$10:$13,Tabelle4[[#This Row],[Vollständig]])+COUNTIF('Übersicht Frauen'!$9:$11,Tabelle4[[#This Row],[Vollständig]])</f>
        <v>0</v>
      </c>
      <c r="G12" s="5">
        <f>COUNTIF('Übersicht Männer'!$15:$18,Tabelle4[[#This Row],[Vollständig]])+COUNTIF('Übersicht Frauen'!$13:$15,Tabelle4[[#This Row],[Vollständig]])</f>
        <v>0</v>
      </c>
      <c r="H12" s="5">
        <f>(COUNTIF('Übersicht Männer'!$20:$23,Tabelle4[[#This Row],[Vollständig]])+COUNTIF('Übersicht Frauen'!$17:$19,Tabelle4[[#This Row],[Vollständig]]))</f>
        <v>0</v>
      </c>
      <c r="I12" s="5">
        <f>SUM(Tabelle4[[#This Row],[2.Bundesliga]:[Landesliga Süd]])</f>
        <v>0</v>
      </c>
    </row>
    <row r="13" spans="1:9" hidden="1">
      <c r="A13" s="5"/>
      <c r="B13" s="5"/>
      <c r="C13" s="5"/>
      <c r="D13" s="63" t="str">
        <f>_xlfn.CONCAT(Tabelle4[[#This Row],[Name]],", ",Tabelle4[[#This Row],[Vorname]])</f>
        <v xml:space="preserve">, </v>
      </c>
      <c r="E13" s="5">
        <f>COUNTIF('Übersicht Männer'!$4:$8,Tabelle4[[#This Row],[Vollständig]])+COUNTIF('Übersicht Frauen'!$4:$7,Tabelle4[[#This Row],[Vollständig]])</f>
        <v>0</v>
      </c>
      <c r="F13" s="5">
        <f>COUNTIF('Übersicht Männer'!$10:$13,Tabelle4[[#This Row],[Vollständig]])+COUNTIF('Übersicht Frauen'!$9:$11,Tabelle4[[#This Row],[Vollständig]])</f>
        <v>0</v>
      </c>
      <c r="G13" s="5">
        <f>COUNTIF('Übersicht Männer'!$15:$18,Tabelle4[[#This Row],[Vollständig]])+COUNTIF('Übersicht Frauen'!$13:$15,Tabelle4[[#This Row],[Vollständig]])</f>
        <v>0</v>
      </c>
      <c r="H13" s="5">
        <f>(COUNTIF('Übersicht Männer'!$20:$23,Tabelle4[[#This Row],[Vollständig]])+COUNTIF('Übersicht Frauen'!$17:$19,Tabelle4[[#This Row],[Vollständig]]))</f>
        <v>0</v>
      </c>
      <c r="I13" s="5">
        <f>SUM(Tabelle4[[#This Row],[2.Bundesliga]:[Landesliga Süd]])</f>
        <v>0</v>
      </c>
    </row>
    <row r="14" spans="1:9" hidden="1">
      <c r="A14" s="5"/>
      <c r="B14" s="5"/>
      <c r="C14" s="5"/>
      <c r="D14" s="63" t="str">
        <f>_xlfn.CONCAT(Tabelle4[[#This Row],[Name]],", ",Tabelle4[[#This Row],[Vorname]])</f>
        <v xml:space="preserve">, </v>
      </c>
      <c r="E14" s="5">
        <f>COUNTIF('Übersicht Männer'!$4:$8,Tabelle4[[#This Row],[Vollständig]])+COUNTIF('Übersicht Frauen'!$4:$7,Tabelle4[[#This Row],[Vollständig]])</f>
        <v>0</v>
      </c>
      <c r="F14" s="5">
        <f>COUNTIF('Übersicht Männer'!$10:$13,Tabelle4[[#This Row],[Vollständig]])+COUNTIF('Übersicht Frauen'!$9:$11,Tabelle4[[#This Row],[Vollständig]])</f>
        <v>0</v>
      </c>
      <c r="G14" s="5">
        <f>COUNTIF('Übersicht Männer'!$15:$18,Tabelle4[[#This Row],[Vollständig]])+COUNTIF('Übersicht Frauen'!$13:$15,Tabelle4[[#This Row],[Vollständig]])</f>
        <v>0</v>
      </c>
      <c r="H14" s="5">
        <f>(COUNTIF('Übersicht Männer'!$20:$23,Tabelle4[[#This Row],[Vollständig]])+COUNTIF('Übersicht Frauen'!$17:$19,Tabelle4[[#This Row],[Vollständig]]))</f>
        <v>0</v>
      </c>
      <c r="I14" s="5">
        <f>SUM(Tabelle4[[#This Row],[2.Bundesliga]:[Landesliga Süd]])</f>
        <v>0</v>
      </c>
    </row>
    <row r="15" spans="1:9" hidden="1">
      <c r="A15" s="5"/>
      <c r="B15" s="5"/>
      <c r="C15" s="5"/>
      <c r="D15" s="63" t="str">
        <f>_xlfn.CONCAT(Tabelle4[[#This Row],[Name]],", ",Tabelle4[[#This Row],[Vorname]])</f>
        <v xml:space="preserve">, </v>
      </c>
      <c r="E15" s="5">
        <f>COUNTIF('Übersicht Männer'!$4:$8,Tabelle4[[#This Row],[Vollständig]])+COUNTIF('Übersicht Frauen'!$4:$7,Tabelle4[[#This Row],[Vollständig]])</f>
        <v>0</v>
      </c>
      <c r="F15" s="5">
        <f>COUNTIF('Übersicht Männer'!$10:$13,Tabelle4[[#This Row],[Vollständig]])+COUNTIF('Übersicht Frauen'!$9:$11,Tabelle4[[#This Row],[Vollständig]])</f>
        <v>0</v>
      </c>
      <c r="G15" s="5">
        <f>COUNTIF('Übersicht Männer'!$15:$18,Tabelle4[[#This Row],[Vollständig]])+COUNTIF('Übersicht Frauen'!$13:$15,Tabelle4[[#This Row],[Vollständig]])</f>
        <v>0</v>
      </c>
      <c r="H15" s="5">
        <f>(COUNTIF('Übersicht Männer'!$20:$23,Tabelle4[[#This Row],[Vollständig]])+COUNTIF('Übersicht Frauen'!$17:$19,Tabelle4[[#This Row],[Vollständig]]))</f>
        <v>0</v>
      </c>
      <c r="I15" s="5">
        <f>SUM(Tabelle4[[#This Row],[2.Bundesliga]:[Landesliga Süd]])</f>
        <v>0</v>
      </c>
    </row>
    <row r="16" spans="1:9" hidden="1">
      <c r="A16" s="5"/>
      <c r="B16" s="5"/>
      <c r="C16" s="5"/>
      <c r="D16" s="63" t="str">
        <f>_xlfn.CONCAT(Tabelle4[[#This Row],[Name]],", ",Tabelle4[[#This Row],[Vorname]])</f>
        <v xml:space="preserve">, </v>
      </c>
      <c r="E16" s="5">
        <f>COUNTIF('Übersicht Männer'!$4:$8,Tabelle4[[#This Row],[Vollständig]])+COUNTIF('Übersicht Frauen'!$4:$7,Tabelle4[[#This Row],[Vollständig]])</f>
        <v>0</v>
      </c>
      <c r="F16" s="5">
        <f>COUNTIF('Übersicht Männer'!$10:$13,Tabelle4[[#This Row],[Vollständig]])+COUNTIF('Übersicht Frauen'!$9:$11,Tabelle4[[#This Row],[Vollständig]])</f>
        <v>0</v>
      </c>
      <c r="G16" s="5">
        <f>COUNTIF('Übersicht Männer'!$15:$18,Tabelle4[[#This Row],[Vollständig]])+COUNTIF('Übersicht Frauen'!$13:$15,Tabelle4[[#This Row],[Vollständig]])</f>
        <v>0</v>
      </c>
      <c r="H16" s="5">
        <f>(COUNTIF('Übersicht Männer'!$20:$23,Tabelle4[[#This Row],[Vollständig]])+COUNTIF('Übersicht Frauen'!$17:$19,Tabelle4[[#This Row],[Vollständig]]))</f>
        <v>0</v>
      </c>
      <c r="I16" s="5">
        <f>SUM(Tabelle4[[#This Row],[2.Bundesliga]:[Landesliga Süd]])</f>
        <v>0</v>
      </c>
    </row>
    <row r="17" spans="1:9" hidden="1">
      <c r="A17" s="5"/>
      <c r="B17" s="5"/>
      <c r="C17" s="5"/>
      <c r="D17" s="63" t="str">
        <f>_xlfn.CONCAT(Tabelle4[[#This Row],[Name]],", ",Tabelle4[[#This Row],[Vorname]])</f>
        <v xml:space="preserve">, </v>
      </c>
      <c r="E17" s="5">
        <f>COUNTIF('Übersicht Männer'!$4:$8,Tabelle4[[#This Row],[Vollständig]])+COUNTIF('Übersicht Frauen'!$4:$7,Tabelle4[[#This Row],[Vollständig]])</f>
        <v>0</v>
      </c>
      <c r="F17" s="5">
        <f>COUNTIF('Übersicht Männer'!$10:$13,Tabelle4[[#This Row],[Vollständig]])+COUNTIF('Übersicht Frauen'!$9:$11,Tabelle4[[#This Row],[Vollständig]])</f>
        <v>0</v>
      </c>
      <c r="G17" s="5">
        <f>COUNTIF('Übersicht Männer'!$15:$18,Tabelle4[[#This Row],[Vollständig]])+COUNTIF('Übersicht Frauen'!$13:$15,Tabelle4[[#This Row],[Vollständig]])</f>
        <v>0</v>
      </c>
      <c r="H17" s="5">
        <f>(COUNTIF('Übersicht Männer'!$20:$23,Tabelle4[[#This Row],[Vollständig]])+COUNTIF('Übersicht Frauen'!$17:$19,Tabelle4[[#This Row],[Vollständig]]))</f>
        <v>0</v>
      </c>
      <c r="I17" s="5">
        <f>SUM(Tabelle4[[#This Row],[2.Bundesliga]:[Landesliga Süd]])</f>
        <v>0</v>
      </c>
    </row>
    <row r="18" spans="1:9" hidden="1">
      <c r="A18" s="5"/>
      <c r="B18" s="5"/>
      <c r="C18" s="5"/>
      <c r="D18" s="63" t="str">
        <f>_xlfn.CONCAT(Tabelle4[[#This Row],[Name]],", ",Tabelle4[[#This Row],[Vorname]])</f>
        <v xml:space="preserve">, </v>
      </c>
      <c r="E18" s="5">
        <f>COUNTIF('Übersicht Männer'!$4:$8,Tabelle4[[#This Row],[Vollständig]])+COUNTIF('Übersicht Frauen'!$4:$7,Tabelle4[[#This Row],[Vollständig]])</f>
        <v>0</v>
      </c>
      <c r="F18" s="5">
        <f>COUNTIF('Übersicht Männer'!$10:$13,Tabelle4[[#This Row],[Vollständig]])+COUNTIF('Übersicht Frauen'!$9:$11,Tabelle4[[#This Row],[Vollständig]])</f>
        <v>0</v>
      </c>
      <c r="G18" s="5">
        <f>COUNTIF('Übersicht Männer'!$15:$18,Tabelle4[[#This Row],[Vollständig]])+COUNTIF('Übersicht Frauen'!$13:$15,Tabelle4[[#This Row],[Vollständig]])</f>
        <v>0</v>
      </c>
      <c r="H18" s="5">
        <f>(COUNTIF('Übersicht Männer'!$20:$23,Tabelle4[[#This Row],[Vollständig]])+COUNTIF('Übersicht Frauen'!$17:$19,Tabelle4[[#This Row],[Vollständig]]))</f>
        <v>0</v>
      </c>
      <c r="I18" s="5">
        <f>SUM(Tabelle4[[#This Row],[2.Bundesliga]:[Landesliga Süd]])</f>
        <v>0</v>
      </c>
    </row>
    <row r="19" spans="1:9" hidden="1">
      <c r="A19" s="5"/>
      <c r="B19" s="5"/>
      <c r="C19" s="5"/>
      <c r="D19" s="63" t="str">
        <f>_xlfn.CONCAT(Tabelle4[[#This Row],[Name]],", ",Tabelle4[[#This Row],[Vorname]])</f>
        <v xml:space="preserve">, </v>
      </c>
      <c r="E19" s="5">
        <f>COUNTIF('Übersicht Männer'!$4:$8,Tabelle4[[#This Row],[Vollständig]])+COUNTIF('Übersicht Frauen'!$4:$7,Tabelle4[[#This Row],[Vollständig]])</f>
        <v>0</v>
      </c>
      <c r="F19" s="5">
        <f>COUNTIF('Übersicht Männer'!$10:$13,Tabelle4[[#This Row],[Vollständig]])+COUNTIF('Übersicht Frauen'!$9:$11,Tabelle4[[#This Row],[Vollständig]])</f>
        <v>0</v>
      </c>
      <c r="G19" s="5">
        <f>COUNTIF('Übersicht Männer'!$15:$18,Tabelle4[[#This Row],[Vollständig]])+COUNTIF('Übersicht Frauen'!$13:$15,Tabelle4[[#This Row],[Vollständig]])</f>
        <v>0</v>
      </c>
      <c r="H19" s="5">
        <f>(COUNTIF('Übersicht Männer'!$20:$23,Tabelle4[[#This Row],[Vollständig]])+COUNTIF('Übersicht Frauen'!$17:$19,Tabelle4[[#This Row],[Vollständig]]))</f>
        <v>0</v>
      </c>
      <c r="I19" s="5">
        <f>SUM(Tabelle4[[#This Row],[2.Bundesliga]:[Landesliga Süd]])</f>
        <v>0</v>
      </c>
    </row>
    <row r="20" spans="1:9" hidden="1">
      <c r="A20" s="5"/>
      <c r="B20" s="5"/>
      <c r="C20" s="5"/>
      <c r="D20" s="63" t="str">
        <f>_xlfn.CONCAT(Tabelle4[[#This Row],[Name]],", ",Tabelle4[[#This Row],[Vorname]])</f>
        <v xml:space="preserve">, </v>
      </c>
      <c r="E20" s="5">
        <f>COUNTIF('Übersicht Männer'!$4:$8,Tabelle4[[#This Row],[Vollständig]])+COUNTIF('Übersicht Frauen'!$4:$7,Tabelle4[[#This Row],[Vollständig]])</f>
        <v>0</v>
      </c>
      <c r="F20" s="5">
        <f>COUNTIF('Übersicht Männer'!$10:$13,Tabelle4[[#This Row],[Vollständig]])+COUNTIF('Übersicht Frauen'!$9:$11,Tabelle4[[#This Row],[Vollständig]])</f>
        <v>0</v>
      </c>
      <c r="G20" s="5">
        <f>COUNTIF('Übersicht Männer'!$15:$18,Tabelle4[[#This Row],[Vollständig]])+COUNTIF('Übersicht Frauen'!$13:$15,Tabelle4[[#This Row],[Vollständig]])</f>
        <v>0</v>
      </c>
      <c r="H20" s="5">
        <f>(COUNTIF('Übersicht Männer'!$20:$23,Tabelle4[[#This Row],[Vollständig]])+COUNTIF('Übersicht Frauen'!$17:$19,Tabelle4[[#This Row],[Vollständig]]))</f>
        <v>0</v>
      </c>
      <c r="I20" s="5">
        <f>SUM(Tabelle4[[#This Row],[2.Bundesliga]:[Landesliga Süd]])</f>
        <v>0</v>
      </c>
    </row>
    <row r="21" spans="1:9" hidden="1">
      <c r="A21" s="5"/>
      <c r="B21" s="5"/>
      <c r="C21" s="5"/>
      <c r="D21" s="63" t="str">
        <f>_xlfn.CONCAT(Tabelle4[[#This Row],[Name]],", ",Tabelle4[[#This Row],[Vorname]])</f>
        <v xml:space="preserve">, </v>
      </c>
      <c r="E21" s="5">
        <f>COUNTIF('Übersicht Männer'!$4:$8,Tabelle4[[#This Row],[Vollständig]])+COUNTIF('Übersicht Frauen'!$4:$7,Tabelle4[[#This Row],[Vollständig]])</f>
        <v>0</v>
      </c>
      <c r="F21" s="5">
        <f>COUNTIF('Übersicht Männer'!$10:$13,Tabelle4[[#This Row],[Vollständig]])+COUNTIF('Übersicht Frauen'!$9:$11,Tabelle4[[#This Row],[Vollständig]])</f>
        <v>0</v>
      </c>
      <c r="G21" s="5">
        <f>COUNTIF('Übersicht Männer'!$15:$18,Tabelle4[[#This Row],[Vollständig]])+COUNTIF('Übersicht Frauen'!$13:$15,Tabelle4[[#This Row],[Vollständig]])</f>
        <v>0</v>
      </c>
      <c r="H21" s="5">
        <f>(COUNTIF('Übersicht Männer'!$20:$23,Tabelle4[[#This Row],[Vollständig]])+COUNTIF('Übersicht Frauen'!$17:$19,Tabelle4[[#This Row],[Vollständig]]))</f>
        <v>0</v>
      </c>
      <c r="I21" s="5">
        <f>SUM(Tabelle4[[#This Row],[2.Bundesliga]:[Landesliga Süd]])</f>
        <v>0</v>
      </c>
    </row>
    <row r="22" spans="1:9" hidden="1">
      <c r="A22" s="5"/>
      <c r="B22" s="5"/>
      <c r="C22" s="5"/>
      <c r="D22" s="63" t="str">
        <f>_xlfn.CONCAT(Tabelle4[[#This Row],[Name]],", ",Tabelle4[[#This Row],[Vorname]])</f>
        <v xml:space="preserve">, </v>
      </c>
      <c r="E22" s="5">
        <f>COUNTIF('Übersicht Männer'!$4:$8,Tabelle4[[#This Row],[Vollständig]])+COUNTIF('Übersicht Frauen'!$4:$7,Tabelle4[[#This Row],[Vollständig]])</f>
        <v>0</v>
      </c>
      <c r="F22" s="5">
        <f>COUNTIF('Übersicht Männer'!$10:$13,Tabelle4[[#This Row],[Vollständig]])+COUNTIF('Übersicht Frauen'!$9:$11,Tabelle4[[#This Row],[Vollständig]])</f>
        <v>0</v>
      </c>
      <c r="G22" s="5">
        <f>COUNTIF('Übersicht Männer'!$15:$18,Tabelle4[[#This Row],[Vollständig]])+COUNTIF('Übersicht Frauen'!$13:$15,Tabelle4[[#This Row],[Vollständig]])</f>
        <v>0</v>
      </c>
      <c r="H22" s="5">
        <f>(COUNTIF('Übersicht Männer'!$20:$23,Tabelle4[[#This Row],[Vollständig]])+COUNTIF('Übersicht Frauen'!$17:$19,Tabelle4[[#This Row],[Vollständig]]))</f>
        <v>0</v>
      </c>
      <c r="I22" s="5">
        <f>SUM(Tabelle4[[#This Row],[2.Bundesliga]:[Landesliga Süd]])</f>
        <v>0</v>
      </c>
    </row>
    <row r="23" spans="1:9" hidden="1">
      <c r="A23" s="5"/>
      <c r="B23" s="5"/>
      <c r="C23" s="5"/>
      <c r="D23" s="63" t="str">
        <f>_xlfn.CONCAT(Tabelle4[[#This Row],[Name]],", ",Tabelle4[[#This Row],[Vorname]])</f>
        <v xml:space="preserve">, </v>
      </c>
      <c r="E23" s="5">
        <f>COUNTIF('Übersicht Männer'!$4:$8,Tabelle4[[#This Row],[Vollständig]])+COUNTIF('Übersicht Frauen'!$4:$7,Tabelle4[[#This Row],[Vollständig]])</f>
        <v>0</v>
      </c>
      <c r="F23" s="5">
        <f>COUNTIF('Übersicht Männer'!$10:$13,Tabelle4[[#This Row],[Vollständig]])+COUNTIF('Übersicht Frauen'!$9:$11,Tabelle4[[#This Row],[Vollständig]])</f>
        <v>0</v>
      </c>
      <c r="G23" s="5">
        <f>COUNTIF('Übersicht Männer'!$15:$18,Tabelle4[[#This Row],[Vollständig]])+COUNTIF('Übersicht Frauen'!$13:$15,Tabelle4[[#This Row],[Vollständig]])</f>
        <v>0</v>
      </c>
      <c r="H23" s="5">
        <f>(COUNTIF('Übersicht Männer'!$20:$23,Tabelle4[[#This Row],[Vollständig]])+COUNTIF('Übersicht Frauen'!$17:$19,Tabelle4[[#This Row],[Vollständig]]))</f>
        <v>0</v>
      </c>
      <c r="I23" s="5">
        <f>SUM(Tabelle4[[#This Row],[2.Bundesliga]:[Landesliga Süd]])</f>
        <v>0</v>
      </c>
    </row>
    <row r="24" spans="1:9">
      <c r="A24" s="5" t="s">
        <v>246</v>
      </c>
      <c r="B24" s="5" t="s">
        <v>247</v>
      </c>
      <c r="C24" s="5" t="s">
        <v>248</v>
      </c>
      <c r="D24" s="63" t="str">
        <f>_xlfn.CONCAT(Tabelle4[[#This Row],[Name]],", ",Tabelle4[[#This Row],[Vorname]])</f>
        <v>Albrecht, Marie</v>
      </c>
      <c r="E24" s="5">
        <f>COUNTIF('Übersicht Männer'!$4:$8,Tabelle4[[#This Row],[Vollständig]])+COUNTIF('Übersicht Frauen'!$4:$7,Tabelle4[[#This Row],[Vollständig]])</f>
        <v>0</v>
      </c>
      <c r="F24" s="5">
        <f>COUNTIF('Übersicht Männer'!$10:$13,Tabelle4[[#This Row],[Vollständig]])+COUNTIF('Übersicht Frauen'!$9:$11,Tabelle4[[#This Row],[Vollständig]])</f>
        <v>0</v>
      </c>
      <c r="G24" s="5">
        <f>COUNTIF('Übersicht Männer'!$15:$18,Tabelle4[[#This Row],[Vollständig]])+COUNTIF('Übersicht Frauen'!$13:$15,Tabelle4[[#This Row],[Vollständig]])</f>
        <v>2</v>
      </c>
      <c r="H24" s="5">
        <f>(COUNTIF('Übersicht Männer'!$20:$23,Tabelle4[[#This Row],[Vollständig]])+COUNTIF('Übersicht Frauen'!$17:$19,Tabelle4[[#This Row],[Vollständig]]))</f>
        <v>0</v>
      </c>
      <c r="I24" s="5">
        <f>SUM(Tabelle4[[#This Row],[2.Bundesliga]:[Landesliga Süd]])</f>
        <v>2</v>
      </c>
    </row>
    <row r="25" spans="1:9">
      <c r="A25" s="5" t="s">
        <v>249</v>
      </c>
      <c r="B25" s="5" t="s">
        <v>250</v>
      </c>
      <c r="C25" s="5" t="s">
        <v>251</v>
      </c>
      <c r="D25" s="63" t="str">
        <f>_xlfn.CONCAT(Tabelle4[[#This Row],[Name]],", ",Tabelle4[[#This Row],[Vorname]])</f>
        <v>Antic, Dalibor</v>
      </c>
      <c r="E25" s="5">
        <f>COUNTIF('Übersicht Männer'!$4:$8,Tabelle4[[#This Row],[Vollständig]])+COUNTIF('Übersicht Frauen'!$4:$7,Tabelle4[[#This Row],[Vollständig]])</f>
        <v>0</v>
      </c>
      <c r="F25" s="5">
        <f>COUNTIF('Übersicht Männer'!$10:$13,Tabelle4[[#This Row],[Vollständig]])+COUNTIF('Übersicht Frauen'!$9:$11,Tabelle4[[#This Row],[Vollständig]])</f>
        <v>0</v>
      </c>
      <c r="G25" s="5">
        <f>COUNTIF('Übersicht Männer'!$15:$18,Tabelle4[[#This Row],[Vollständig]])+COUNTIF('Übersicht Frauen'!$13:$15,Tabelle4[[#This Row],[Vollständig]])</f>
        <v>0</v>
      </c>
      <c r="H25" s="5">
        <f>(COUNTIF('Übersicht Männer'!$20:$23,Tabelle4[[#This Row],[Vollständig]])+COUNTIF('Übersicht Frauen'!$17:$19,Tabelle4[[#This Row],[Vollständig]]))</f>
        <v>0</v>
      </c>
      <c r="I25" s="5">
        <f>SUM(Tabelle4[[#This Row],[2.Bundesliga]:[Landesliga Süd]])</f>
        <v>0</v>
      </c>
    </row>
    <row r="26" spans="1:9">
      <c r="A26" s="5" t="s">
        <v>252</v>
      </c>
      <c r="B26" s="5" t="s">
        <v>253</v>
      </c>
      <c r="C26" s="5" t="s">
        <v>254</v>
      </c>
      <c r="D26" s="63" t="str">
        <f>_xlfn.CONCAT(Tabelle4[[#This Row],[Name]],", ",Tabelle4[[#This Row],[Vorname]])</f>
        <v>Basic, Josef</v>
      </c>
      <c r="E26" s="5">
        <f>COUNTIF('Übersicht Männer'!$4:$8,Tabelle4[[#This Row],[Vollständig]])+COUNTIF('Übersicht Frauen'!$4:$7,Tabelle4[[#This Row],[Vollständig]])</f>
        <v>0</v>
      </c>
      <c r="F26" s="5">
        <f>COUNTIF('Übersicht Männer'!$10:$13,Tabelle4[[#This Row],[Vollständig]])+COUNTIF('Übersicht Frauen'!$9:$11,Tabelle4[[#This Row],[Vollständig]])</f>
        <v>0</v>
      </c>
      <c r="G26" s="5">
        <f>COUNTIF('Übersicht Männer'!$15:$18,Tabelle4[[#This Row],[Vollständig]])+COUNTIF('Übersicht Frauen'!$13:$15,Tabelle4[[#This Row],[Vollständig]])</f>
        <v>0</v>
      </c>
      <c r="H26" s="5">
        <f>(COUNTIF('Übersicht Männer'!$20:$23,Tabelle4[[#This Row],[Vollständig]])+COUNTIF('Übersicht Frauen'!$17:$19,Tabelle4[[#This Row],[Vollständig]]))</f>
        <v>0</v>
      </c>
      <c r="I26" s="5">
        <f>SUM(Tabelle4[[#This Row],[2.Bundesliga]:[Landesliga Süd]])</f>
        <v>0</v>
      </c>
    </row>
    <row r="27" spans="1:9">
      <c r="A27" s="5" t="s">
        <v>255</v>
      </c>
      <c r="B27" s="5" t="s">
        <v>256</v>
      </c>
      <c r="C27" s="5" t="s">
        <v>257</v>
      </c>
      <c r="D27" s="63" t="str">
        <f>_xlfn.CONCAT(Tabelle4[[#This Row],[Name]],", ",Tabelle4[[#This Row],[Vorname]])</f>
        <v>Bayro Kaiser, Fabio</v>
      </c>
      <c r="E27" s="5">
        <f>COUNTIF('Übersicht Männer'!$4:$8,Tabelle4[[#This Row],[Vollständig]])+COUNTIF('Übersicht Frauen'!$4:$7,Tabelle4[[#This Row],[Vollständig]])</f>
        <v>0</v>
      </c>
      <c r="F27" s="5">
        <f>COUNTIF('Übersicht Männer'!$10:$13,Tabelle4[[#This Row],[Vollständig]])+COUNTIF('Übersicht Frauen'!$9:$11,Tabelle4[[#This Row],[Vollständig]])</f>
        <v>0</v>
      </c>
      <c r="G27" s="5">
        <f>COUNTIF('Übersicht Männer'!$15:$18,Tabelle4[[#This Row],[Vollständig]])+COUNTIF('Übersicht Frauen'!$13:$15,Tabelle4[[#This Row],[Vollständig]])</f>
        <v>2</v>
      </c>
      <c r="H27" s="5">
        <f>(COUNTIF('Übersicht Männer'!$20:$23,Tabelle4[[#This Row],[Vollständig]])+COUNTIF('Übersicht Frauen'!$17:$19,Tabelle4[[#This Row],[Vollständig]]))</f>
        <v>2</v>
      </c>
      <c r="I27" s="5">
        <f>SUM(Tabelle4[[#This Row],[2.Bundesliga]:[Landesliga Süd]])</f>
        <v>4</v>
      </c>
    </row>
    <row r="28" spans="1:9">
      <c r="A28" s="5"/>
      <c r="B28" s="5" t="s">
        <v>258</v>
      </c>
      <c r="C28" s="5" t="s">
        <v>259</v>
      </c>
      <c r="D28" s="63" t="str">
        <f>_xlfn.CONCAT(Tabelle4[[#This Row],[Name]],", ",Tabelle4[[#This Row],[Vorname]])</f>
        <v>Behnke, Michael</v>
      </c>
      <c r="E28" s="5">
        <f>COUNTIF('Übersicht Männer'!$4:$8,Tabelle4[[#This Row],[Vollständig]])+COUNTIF('Übersicht Frauen'!$4:$7,Tabelle4[[#This Row],[Vollständig]])</f>
        <v>0</v>
      </c>
      <c r="F28" s="5">
        <f>COUNTIF('Übersicht Männer'!$10:$13,Tabelle4[[#This Row],[Vollständig]])+COUNTIF('Übersicht Frauen'!$9:$11,Tabelle4[[#This Row],[Vollständig]])</f>
        <v>0</v>
      </c>
      <c r="G28" s="5">
        <f>COUNTIF('Übersicht Männer'!$15:$18,Tabelle4[[#This Row],[Vollständig]])+COUNTIF('Übersicht Frauen'!$13:$15,Tabelle4[[#This Row],[Vollständig]])</f>
        <v>1</v>
      </c>
      <c r="H28" s="5">
        <f>(COUNTIF('Übersicht Männer'!$20:$23,Tabelle4[[#This Row],[Vollständig]])+COUNTIF('Übersicht Frauen'!$17:$19,Tabelle4[[#This Row],[Vollständig]]))</f>
        <v>0</v>
      </c>
      <c r="I28" s="5">
        <f>SUM(Tabelle4[[#This Row],[2.Bundesliga]:[Landesliga Süd]])</f>
        <v>1</v>
      </c>
    </row>
    <row r="29" spans="1:9">
      <c r="A29" s="5" t="s">
        <v>260</v>
      </c>
      <c r="B29" s="5" t="s">
        <v>261</v>
      </c>
      <c r="C29" s="5" t="s">
        <v>262</v>
      </c>
      <c r="D29" s="63" t="str">
        <f>_xlfn.CONCAT(Tabelle4[[#This Row],[Name]],", ",Tabelle4[[#This Row],[Vorname]])</f>
        <v>Bennek, Eveline</v>
      </c>
      <c r="E29" s="5">
        <f>COUNTIF('Übersicht Männer'!$4:$8,Tabelle4[[#This Row],[Vollständig]])+COUNTIF('Übersicht Frauen'!$4:$7,Tabelle4[[#This Row],[Vollständig]])</f>
        <v>0</v>
      </c>
      <c r="F29" s="5">
        <f>COUNTIF('Übersicht Männer'!$10:$13,Tabelle4[[#This Row],[Vollständig]])+COUNTIF('Übersicht Frauen'!$9:$11,Tabelle4[[#This Row],[Vollständig]])</f>
        <v>0</v>
      </c>
      <c r="G29" s="5">
        <f>COUNTIF('Übersicht Männer'!$15:$18,Tabelle4[[#This Row],[Vollständig]])+COUNTIF('Übersicht Frauen'!$13:$15,Tabelle4[[#This Row],[Vollständig]])</f>
        <v>2</v>
      </c>
      <c r="H29" s="5">
        <f>(COUNTIF('Übersicht Männer'!$20:$23,Tabelle4[[#This Row],[Vollständig]])+COUNTIF('Übersicht Frauen'!$17:$19,Tabelle4[[#This Row],[Vollständig]]))</f>
        <v>0</v>
      </c>
      <c r="I29" s="5">
        <f>SUM(Tabelle4[[#This Row],[2.Bundesliga]:[Landesliga Süd]])</f>
        <v>2</v>
      </c>
    </row>
    <row r="30" spans="1:9">
      <c r="A30" s="5" t="s">
        <v>263</v>
      </c>
      <c r="B30" s="5" t="s">
        <v>264</v>
      </c>
      <c r="C30" s="5" t="s">
        <v>265</v>
      </c>
      <c r="D30" s="63" t="str">
        <f>_xlfn.CONCAT(Tabelle4[[#This Row],[Name]],", ",Tabelle4[[#This Row],[Vorname]])</f>
        <v>Betche, Josephin</v>
      </c>
      <c r="E30" s="5">
        <f>COUNTIF('Übersicht Männer'!$4:$8,Tabelle4[[#This Row],[Vollständig]])+COUNTIF('Übersicht Frauen'!$4:$7,Tabelle4[[#This Row],[Vollständig]])</f>
        <v>0</v>
      </c>
      <c r="F30" s="5">
        <f>COUNTIF('Übersicht Männer'!$10:$13,Tabelle4[[#This Row],[Vollständig]])+COUNTIF('Übersicht Frauen'!$9:$11,Tabelle4[[#This Row],[Vollständig]])</f>
        <v>0</v>
      </c>
      <c r="G30" s="5">
        <f>COUNTIF('Übersicht Männer'!$15:$18,Tabelle4[[#This Row],[Vollständig]])+COUNTIF('Übersicht Frauen'!$13:$15,Tabelle4[[#This Row],[Vollständig]])</f>
        <v>0</v>
      </c>
      <c r="H30" s="5">
        <f>(COUNTIF('Übersicht Männer'!$20:$23,Tabelle4[[#This Row],[Vollständig]])+COUNTIF('Übersicht Frauen'!$17:$19,Tabelle4[[#This Row],[Vollständig]]))</f>
        <v>0</v>
      </c>
      <c r="I30" s="5">
        <f>SUM(Tabelle4[[#This Row],[2.Bundesliga]:[Landesliga Süd]])</f>
        <v>0</v>
      </c>
    </row>
    <row r="31" spans="1:9">
      <c r="A31" s="5" t="s">
        <v>266</v>
      </c>
      <c r="B31" s="5" t="s">
        <v>267</v>
      </c>
      <c r="C31" s="5" t="s">
        <v>268</v>
      </c>
      <c r="D31" s="63" t="str">
        <f>_xlfn.CONCAT(Tabelle4[[#This Row],[Name]],", ",Tabelle4[[#This Row],[Vorname]])</f>
        <v>Böttcher, Nic</v>
      </c>
      <c r="E31" s="5">
        <f>COUNTIF('Übersicht Männer'!$4:$8,Tabelle4[[#This Row],[Vollständig]])+COUNTIF('Übersicht Frauen'!$4:$7,Tabelle4[[#This Row],[Vollständig]])</f>
        <v>0</v>
      </c>
      <c r="F31" s="5">
        <f>COUNTIF('Übersicht Männer'!$10:$13,Tabelle4[[#This Row],[Vollständig]])+COUNTIF('Übersicht Frauen'!$9:$11,Tabelle4[[#This Row],[Vollständig]])</f>
        <v>0</v>
      </c>
      <c r="G31" s="5">
        <f>COUNTIF('Übersicht Männer'!$15:$18,Tabelle4[[#This Row],[Vollständig]])+COUNTIF('Übersicht Frauen'!$13:$15,Tabelle4[[#This Row],[Vollständig]])</f>
        <v>0</v>
      </c>
      <c r="H31" s="5">
        <f>(COUNTIF('Übersicht Männer'!$20:$23,Tabelle4[[#This Row],[Vollständig]])+COUNTIF('Übersicht Frauen'!$17:$19,Tabelle4[[#This Row],[Vollständig]]))</f>
        <v>0</v>
      </c>
      <c r="I31" s="5">
        <f>SUM(Tabelle4[[#This Row],[2.Bundesliga]:[Landesliga Süd]])</f>
        <v>0</v>
      </c>
    </row>
    <row r="32" spans="1:9">
      <c r="A32" s="5" t="s">
        <v>269</v>
      </c>
      <c r="B32" s="5" t="s">
        <v>270</v>
      </c>
      <c r="C32" s="5" t="s">
        <v>271</v>
      </c>
      <c r="D32" s="63" t="str">
        <f>_xlfn.CONCAT(Tabelle4[[#This Row],[Name]],", ",Tabelle4[[#This Row],[Vorname]])</f>
        <v>Brake, Kirsten</v>
      </c>
      <c r="E32" s="5">
        <f>COUNTIF('Übersicht Männer'!$4:$8,Tabelle4[[#This Row],[Vollständig]])+COUNTIF('Übersicht Frauen'!$4:$7,Tabelle4[[#This Row],[Vollständig]])</f>
        <v>0</v>
      </c>
      <c r="F32" s="5">
        <f>COUNTIF('Übersicht Männer'!$10:$13,Tabelle4[[#This Row],[Vollständig]])+COUNTIF('Übersicht Frauen'!$9:$11,Tabelle4[[#This Row],[Vollständig]])</f>
        <v>0</v>
      </c>
      <c r="G32" s="5">
        <f>COUNTIF('Übersicht Männer'!$15:$18,Tabelle4[[#This Row],[Vollständig]])+COUNTIF('Übersicht Frauen'!$13:$15,Tabelle4[[#This Row],[Vollständig]])</f>
        <v>0</v>
      </c>
      <c r="H32" s="5">
        <f>(COUNTIF('Übersicht Männer'!$20:$23,Tabelle4[[#This Row],[Vollständig]])+COUNTIF('Übersicht Frauen'!$17:$19,Tabelle4[[#This Row],[Vollständig]]))</f>
        <v>0</v>
      </c>
      <c r="I32" s="5">
        <f>SUM(Tabelle4[[#This Row],[2.Bundesliga]:[Landesliga Süd]])</f>
        <v>0</v>
      </c>
    </row>
    <row r="33" spans="1:9">
      <c r="A33" s="5" t="s">
        <v>272</v>
      </c>
      <c r="B33" s="5" t="s">
        <v>273</v>
      </c>
      <c r="C33" s="5" t="s">
        <v>274</v>
      </c>
      <c r="D33" s="63" t="str">
        <f>_xlfn.CONCAT(Tabelle4[[#This Row],[Name]],", ",Tabelle4[[#This Row],[Vorname]])</f>
        <v>Bremm, Martin</v>
      </c>
      <c r="E33" s="5">
        <f>COUNTIF('Übersicht Männer'!$4:$8,Tabelle4[[#This Row],[Vollständig]])+COUNTIF('Übersicht Frauen'!$4:$7,Tabelle4[[#This Row],[Vollständig]])</f>
        <v>0</v>
      </c>
      <c r="F33" s="5">
        <f>COUNTIF('Übersicht Männer'!$10:$13,Tabelle4[[#This Row],[Vollständig]])+COUNTIF('Übersicht Frauen'!$9:$11,Tabelle4[[#This Row],[Vollständig]])</f>
        <v>0</v>
      </c>
      <c r="G33" s="5">
        <f>COUNTIF('Übersicht Männer'!$15:$18,Tabelle4[[#This Row],[Vollständig]])+COUNTIF('Übersicht Frauen'!$13:$15,Tabelle4[[#This Row],[Vollständig]])</f>
        <v>1</v>
      </c>
      <c r="H33" s="5">
        <f>(COUNTIF('Übersicht Männer'!$20:$23,Tabelle4[[#This Row],[Vollständig]])+COUNTIF('Übersicht Frauen'!$17:$19,Tabelle4[[#This Row],[Vollständig]]))</f>
        <v>0</v>
      </c>
      <c r="I33" s="5">
        <f>SUM(Tabelle4[[#This Row],[2.Bundesliga]:[Landesliga Süd]])</f>
        <v>1</v>
      </c>
    </row>
    <row r="34" spans="1:9">
      <c r="A34" s="5" t="s">
        <v>275</v>
      </c>
      <c r="B34" s="5" t="s">
        <v>276</v>
      </c>
      <c r="C34" s="5" t="s">
        <v>277</v>
      </c>
      <c r="D34" s="63" t="str">
        <f>_xlfn.CONCAT(Tabelle4[[#This Row],[Name]],", ",Tabelle4[[#This Row],[Vorname]])</f>
        <v>Busch, Simon</v>
      </c>
      <c r="E34" s="5">
        <f>COUNTIF('Übersicht Männer'!$4:$8,Tabelle4[[#This Row],[Vollständig]])+COUNTIF('Übersicht Frauen'!$4:$7,Tabelle4[[#This Row],[Vollständig]])</f>
        <v>0</v>
      </c>
      <c r="F34" s="5">
        <f>COUNTIF('Übersicht Männer'!$10:$13,Tabelle4[[#This Row],[Vollständig]])+COUNTIF('Übersicht Frauen'!$9:$11,Tabelle4[[#This Row],[Vollständig]])</f>
        <v>0</v>
      </c>
      <c r="G34" s="5">
        <f>COUNTIF('Übersicht Männer'!$15:$18,Tabelle4[[#This Row],[Vollständig]])+COUNTIF('Übersicht Frauen'!$13:$15,Tabelle4[[#This Row],[Vollständig]])</f>
        <v>0</v>
      </c>
      <c r="H34" s="5">
        <f>(COUNTIF('Übersicht Männer'!$20:$23,Tabelle4[[#This Row],[Vollständig]])+COUNTIF('Übersicht Frauen'!$17:$19,Tabelle4[[#This Row],[Vollständig]]))</f>
        <v>0</v>
      </c>
      <c r="I34" s="5">
        <f>SUM(Tabelle4[[#This Row],[2.Bundesliga]:[Landesliga Süd]])</f>
        <v>0</v>
      </c>
    </row>
    <row r="35" spans="1:9">
      <c r="A35" s="5" t="s">
        <v>278</v>
      </c>
      <c r="B35" s="5" t="s">
        <v>279</v>
      </c>
      <c r="C35" s="5" t="s">
        <v>280</v>
      </c>
      <c r="D35" s="63" t="str">
        <f>_xlfn.CONCAT(Tabelle4[[#This Row],[Name]],", ",Tabelle4[[#This Row],[Vorname]])</f>
        <v>Caspers, Rebecca</v>
      </c>
      <c r="E35" s="5">
        <f>COUNTIF('Übersicht Männer'!$4:$8,Tabelle4[[#This Row],[Vollständig]])+COUNTIF('Übersicht Frauen'!$4:$7,Tabelle4[[#This Row],[Vollständig]])</f>
        <v>0</v>
      </c>
      <c r="F35" s="5">
        <f>COUNTIF('Übersicht Männer'!$10:$13,Tabelle4[[#This Row],[Vollständig]])+COUNTIF('Übersicht Frauen'!$9:$11,Tabelle4[[#This Row],[Vollständig]])</f>
        <v>0</v>
      </c>
      <c r="G35" s="5">
        <f>COUNTIF('Übersicht Männer'!$15:$18,Tabelle4[[#This Row],[Vollständig]])+COUNTIF('Übersicht Frauen'!$13:$15,Tabelle4[[#This Row],[Vollständig]])</f>
        <v>0</v>
      </c>
      <c r="H35" s="5">
        <f>(COUNTIF('Übersicht Männer'!$20:$23,Tabelle4[[#This Row],[Vollständig]])+COUNTIF('Übersicht Frauen'!$17:$19,Tabelle4[[#This Row],[Vollständig]]))</f>
        <v>0</v>
      </c>
      <c r="I35" s="5">
        <f>SUM(Tabelle4[[#This Row],[2.Bundesliga]:[Landesliga Süd]])</f>
        <v>0</v>
      </c>
    </row>
    <row r="36" spans="1:9">
      <c r="A36" s="5" t="s">
        <v>281</v>
      </c>
      <c r="B36" s="5" t="s">
        <v>282</v>
      </c>
      <c r="C36" s="5" t="s">
        <v>283</v>
      </c>
      <c r="D36" s="63" t="str">
        <f>_xlfn.CONCAT(Tabelle4[[#This Row],[Name]],", ",Tabelle4[[#This Row],[Vorname]])</f>
        <v>Cosemans, Jens</v>
      </c>
      <c r="E36" s="5">
        <f>COUNTIF('Übersicht Männer'!$4:$8,Tabelle4[[#This Row],[Vollständig]])+COUNTIF('Übersicht Frauen'!$4:$7,Tabelle4[[#This Row],[Vollständig]])</f>
        <v>0</v>
      </c>
      <c r="F36" s="5">
        <f>COUNTIF('Übersicht Männer'!$10:$13,Tabelle4[[#This Row],[Vollständig]])+COUNTIF('Übersicht Frauen'!$9:$11,Tabelle4[[#This Row],[Vollständig]])</f>
        <v>0</v>
      </c>
      <c r="G36" s="5">
        <f>COUNTIF('Übersicht Männer'!$15:$18,Tabelle4[[#This Row],[Vollständig]])+COUNTIF('Übersicht Frauen'!$13:$15,Tabelle4[[#This Row],[Vollständig]])</f>
        <v>0</v>
      </c>
      <c r="H36" s="5">
        <f>(COUNTIF('Übersicht Männer'!$20:$23,Tabelle4[[#This Row],[Vollständig]])+COUNTIF('Übersicht Frauen'!$17:$19,Tabelle4[[#This Row],[Vollständig]]))</f>
        <v>0</v>
      </c>
      <c r="I36" s="5">
        <f>SUM(Tabelle4[[#This Row],[2.Bundesliga]:[Landesliga Süd]])</f>
        <v>0</v>
      </c>
    </row>
    <row r="37" spans="1:9">
      <c r="A37" s="5" t="s">
        <v>284</v>
      </c>
      <c r="B37" s="5" t="s">
        <v>285</v>
      </c>
      <c r="C37" s="5" t="s">
        <v>259</v>
      </c>
      <c r="D37" s="63" t="str">
        <f>_xlfn.CONCAT(Tabelle4[[#This Row],[Name]],", ",Tabelle4[[#This Row],[Vorname]])</f>
        <v>Cramer, Michael</v>
      </c>
      <c r="E37" s="5">
        <f>COUNTIF('Übersicht Männer'!$4:$8,Tabelle4[[#This Row],[Vollständig]])+COUNTIF('Übersicht Frauen'!$4:$7,Tabelle4[[#This Row],[Vollständig]])</f>
        <v>0</v>
      </c>
      <c r="F37" s="5">
        <f>COUNTIF('Übersicht Männer'!$10:$13,Tabelle4[[#This Row],[Vollständig]])+COUNTIF('Übersicht Frauen'!$9:$11,Tabelle4[[#This Row],[Vollständig]])</f>
        <v>0</v>
      </c>
      <c r="G37" s="5">
        <f>COUNTIF('Übersicht Männer'!$15:$18,Tabelle4[[#This Row],[Vollständig]])+COUNTIF('Übersicht Frauen'!$13:$15,Tabelle4[[#This Row],[Vollständig]])</f>
        <v>0</v>
      </c>
      <c r="H37" s="5">
        <f>(COUNTIF('Übersicht Männer'!$20:$23,Tabelle4[[#This Row],[Vollständig]])+COUNTIF('Übersicht Frauen'!$17:$19,Tabelle4[[#This Row],[Vollständig]]))</f>
        <v>0</v>
      </c>
      <c r="I37" s="5">
        <f>SUM(Tabelle4[[#This Row],[2.Bundesliga]:[Landesliga Süd]])</f>
        <v>0</v>
      </c>
    </row>
    <row r="38" spans="1:9">
      <c r="A38" s="5" t="s">
        <v>286</v>
      </c>
      <c r="B38" s="5" t="s">
        <v>287</v>
      </c>
      <c r="C38" s="5" t="s">
        <v>288</v>
      </c>
      <c r="D38" s="63" t="str">
        <f>_xlfn.CONCAT(Tabelle4[[#This Row],[Name]],", ",Tabelle4[[#This Row],[Vorname]])</f>
        <v>de Jong, Timm</v>
      </c>
      <c r="E38" s="5">
        <f>COUNTIF('Übersicht Männer'!$4:$8,Tabelle4[[#This Row],[Vollständig]])+COUNTIF('Übersicht Frauen'!$4:$7,Tabelle4[[#This Row],[Vollständig]])</f>
        <v>0</v>
      </c>
      <c r="F38" s="5">
        <f>COUNTIF('Übersicht Männer'!$10:$13,Tabelle4[[#This Row],[Vollständig]])+COUNTIF('Übersicht Frauen'!$9:$11,Tabelle4[[#This Row],[Vollständig]])</f>
        <v>1</v>
      </c>
      <c r="G38" s="5">
        <f>COUNTIF('Übersicht Männer'!$15:$18,Tabelle4[[#This Row],[Vollständig]])+COUNTIF('Übersicht Frauen'!$13:$15,Tabelle4[[#This Row],[Vollständig]])</f>
        <v>0</v>
      </c>
      <c r="H38" s="5">
        <f>(COUNTIF('Übersicht Männer'!$20:$23,Tabelle4[[#This Row],[Vollständig]])+COUNTIF('Übersicht Frauen'!$17:$19,Tabelle4[[#This Row],[Vollständig]]))</f>
        <v>1</v>
      </c>
      <c r="I38" s="5">
        <f>SUM(Tabelle4[[#This Row],[2.Bundesliga]:[Landesliga Süd]])</f>
        <v>2</v>
      </c>
    </row>
    <row r="39" spans="1:9">
      <c r="A39" s="5" t="s">
        <v>289</v>
      </c>
      <c r="B39" s="5" t="s">
        <v>290</v>
      </c>
      <c r="C39" s="5" t="s">
        <v>291</v>
      </c>
      <c r="D39" s="63" t="str">
        <f>_xlfn.CONCAT(Tabelle4[[#This Row],[Name]],", ",Tabelle4[[#This Row],[Vorname]])</f>
        <v>Deichmann, Svenja</v>
      </c>
      <c r="E39" s="5">
        <f>COUNTIF('Übersicht Männer'!$4:$8,Tabelle4[[#This Row],[Vollständig]])+COUNTIF('Übersicht Frauen'!$4:$7,Tabelle4[[#This Row],[Vollständig]])</f>
        <v>0</v>
      </c>
      <c r="F39" s="5">
        <f>COUNTIF('Übersicht Männer'!$10:$13,Tabelle4[[#This Row],[Vollständig]])+COUNTIF('Übersicht Frauen'!$9:$11,Tabelle4[[#This Row],[Vollständig]])</f>
        <v>1</v>
      </c>
      <c r="G39" s="5">
        <f>COUNTIF('Übersicht Männer'!$15:$18,Tabelle4[[#This Row],[Vollständig]])+COUNTIF('Übersicht Frauen'!$13:$15,Tabelle4[[#This Row],[Vollständig]])</f>
        <v>1</v>
      </c>
      <c r="H39" s="5">
        <f>(COUNTIF('Übersicht Männer'!$20:$23,Tabelle4[[#This Row],[Vollständig]])+COUNTIF('Übersicht Frauen'!$17:$19,Tabelle4[[#This Row],[Vollständig]]))</f>
        <v>0</v>
      </c>
      <c r="I39" s="5">
        <f>SUM(Tabelle4[[#This Row],[2.Bundesliga]:[Landesliga Süd]])</f>
        <v>2</v>
      </c>
    </row>
    <row r="40" spans="1:9">
      <c r="A40" s="5" t="s">
        <v>292</v>
      </c>
      <c r="B40" s="5" t="s">
        <v>293</v>
      </c>
      <c r="C40" s="5" t="s">
        <v>294</v>
      </c>
      <c r="D40" s="63" t="str">
        <f>_xlfn.CONCAT(Tabelle4[[#This Row],[Name]],", ",Tabelle4[[#This Row],[Vorname]])</f>
        <v>Devriese, Astrid</v>
      </c>
      <c r="E40" s="5">
        <f>COUNTIF('Übersicht Männer'!$4:$8,Tabelle4[[#This Row],[Vollständig]])+COUNTIF('Übersicht Frauen'!$4:$7,Tabelle4[[#This Row],[Vollständig]])</f>
        <v>0</v>
      </c>
      <c r="F40" s="5">
        <f>COUNTIF('Übersicht Männer'!$10:$13,Tabelle4[[#This Row],[Vollständig]])+COUNTIF('Übersicht Frauen'!$9:$11,Tabelle4[[#This Row],[Vollständig]])</f>
        <v>0</v>
      </c>
      <c r="G40" s="5">
        <f>COUNTIF('Übersicht Männer'!$15:$18,Tabelle4[[#This Row],[Vollständig]])+COUNTIF('Übersicht Frauen'!$13:$15,Tabelle4[[#This Row],[Vollständig]])</f>
        <v>2</v>
      </c>
      <c r="H40" s="5">
        <f>(COUNTIF('Übersicht Männer'!$20:$23,Tabelle4[[#This Row],[Vollständig]])+COUNTIF('Übersicht Frauen'!$17:$19,Tabelle4[[#This Row],[Vollständig]]))</f>
        <v>0</v>
      </c>
      <c r="I40" s="5">
        <f>SUM(Tabelle4[[#This Row],[2.Bundesliga]:[Landesliga Süd]])</f>
        <v>2</v>
      </c>
    </row>
    <row r="41" spans="1:9">
      <c r="A41" s="5" t="s">
        <v>295</v>
      </c>
      <c r="B41" s="5" t="s">
        <v>296</v>
      </c>
      <c r="C41" s="5" t="s">
        <v>297</v>
      </c>
      <c r="D41" s="63" t="str">
        <f>_xlfn.CONCAT(Tabelle4[[#This Row],[Name]],", ",Tabelle4[[#This Row],[Vorname]])</f>
        <v>Dietz, Lucas</v>
      </c>
      <c r="E41" s="5">
        <f>COUNTIF('Übersicht Männer'!$4:$8,Tabelle4[[#This Row],[Vollständig]])+COUNTIF('Übersicht Frauen'!$4:$7,Tabelle4[[#This Row],[Vollständig]])</f>
        <v>0</v>
      </c>
      <c r="F41" s="5">
        <f>COUNTIF('Übersicht Männer'!$10:$13,Tabelle4[[#This Row],[Vollständig]])+COUNTIF('Übersicht Frauen'!$9:$11,Tabelle4[[#This Row],[Vollständig]])</f>
        <v>0</v>
      </c>
      <c r="G41" s="5">
        <f>COUNTIF('Übersicht Männer'!$15:$18,Tabelle4[[#This Row],[Vollständig]])+COUNTIF('Übersicht Frauen'!$13:$15,Tabelle4[[#This Row],[Vollständig]])</f>
        <v>0</v>
      </c>
      <c r="H41" s="5">
        <f>(COUNTIF('Übersicht Männer'!$20:$23,Tabelle4[[#This Row],[Vollständig]])+COUNTIF('Übersicht Frauen'!$17:$19,Tabelle4[[#This Row],[Vollständig]]))</f>
        <v>1</v>
      </c>
      <c r="I41" s="5">
        <f>SUM(Tabelle4[[#This Row],[2.Bundesliga]:[Landesliga Süd]])</f>
        <v>1</v>
      </c>
    </row>
    <row r="42" spans="1:9">
      <c r="A42" s="5" t="s">
        <v>298</v>
      </c>
      <c r="B42" s="5" t="s">
        <v>299</v>
      </c>
      <c r="C42" s="5" t="s">
        <v>300</v>
      </c>
      <c r="D42" s="63" t="str">
        <f>_xlfn.CONCAT(Tabelle4[[#This Row],[Name]],", ",Tabelle4[[#This Row],[Vorname]])</f>
        <v>Drucklieb, Constantin</v>
      </c>
      <c r="E42" s="5">
        <f>COUNTIF('Übersicht Männer'!$4:$8,Tabelle4[[#This Row],[Vollständig]])+COUNTIF('Übersicht Frauen'!$4:$7,Tabelle4[[#This Row],[Vollständig]])</f>
        <v>0</v>
      </c>
      <c r="F42" s="5">
        <f>COUNTIF('Übersicht Männer'!$10:$13,Tabelle4[[#This Row],[Vollständig]])+COUNTIF('Übersicht Frauen'!$9:$11,Tabelle4[[#This Row],[Vollständig]])</f>
        <v>0</v>
      </c>
      <c r="G42" s="5">
        <f>COUNTIF('Übersicht Männer'!$15:$18,Tabelle4[[#This Row],[Vollständig]])+COUNTIF('Übersicht Frauen'!$13:$15,Tabelle4[[#This Row],[Vollständig]])</f>
        <v>0</v>
      </c>
      <c r="H42" s="5">
        <f>(COUNTIF('Übersicht Männer'!$20:$23,Tabelle4[[#This Row],[Vollständig]])+COUNTIF('Übersicht Frauen'!$17:$19,Tabelle4[[#This Row],[Vollständig]]))</f>
        <v>0</v>
      </c>
      <c r="I42" s="5">
        <f>SUM(Tabelle4[[#This Row],[2.Bundesliga]:[Landesliga Süd]])</f>
        <v>0</v>
      </c>
    </row>
    <row r="43" spans="1:9">
      <c r="A43" s="5" t="s">
        <v>301</v>
      </c>
      <c r="B43" s="5" t="s">
        <v>302</v>
      </c>
      <c r="C43" s="5" t="s">
        <v>280</v>
      </c>
      <c r="D43" s="63" t="str">
        <f>_xlfn.CONCAT(Tabelle4[[#This Row],[Name]],", ",Tabelle4[[#This Row],[Vorname]])</f>
        <v>Emmerich, Rebecca</v>
      </c>
      <c r="E43" s="5">
        <f>COUNTIF('Übersicht Männer'!$4:$8,Tabelle4[[#This Row],[Vollständig]])+COUNTIF('Übersicht Frauen'!$4:$7,Tabelle4[[#This Row],[Vollständig]])</f>
        <v>0</v>
      </c>
      <c r="F43" s="5">
        <f>COUNTIF('Übersicht Männer'!$10:$13,Tabelle4[[#This Row],[Vollständig]])+COUNTIF('Übersicht Frauen'!$9:$11,Tabelle4[[#This Row],[Vollständig]])</f>
        <v>0</v>
      </c>
      <c r="G43" s="5">
        <f>COUNTIF('Übersicht Männer'!$15:$18,Tabelle4[[#This Row],[Vollständig]])+COUNTIF('Übersicht Frauen'!$13:$15,Tabelle4[[#This Row],[Vollständig]])</f>
        <v>0</v>
      </c>
      <c r="H43" s="5">
        <f>(COUNTIF('Übersicht Männer'!$20:$23,Tabelle4[[#This Row],[Vollständig]])+COUNTIF('Übersicht Frauen'!$17:$19,Tabelle4[[#This Row],[Vollständig]]))</f>
        <v>0</v>
      </c>
      <c r="I43" s="5">
        <f>SUM(Tabelle4[[#This Row],[2.Bundesliga]:[Landesliga Süd]])</f>
        <v>0</v>
      </c>
    </row>
    <row r="44" spans="1:9">
      <c r="A44" s="5"/>
      <c r="B44" s="5" t="s">
        <v>303</v>
      </c>
      <c r="C44" s="5" t="s">
        <v>304</v>
      </c>
      <c r="D44" s="63" t="str">
        <f>_xlfn.CONCAT(Tabelle4[[#This Row],[Name]],", ",Tabelle4[[#This Row],[Vorname]])</f>
        <v>Esch, Christoph</v>
      </c>
      <c r="E44" s="5">
        <f>COUNTIF('Übersicht Männer'!$4:$8,Tabelle4[[#This Row],[Vollständig]])+COUNTIF('Übersicht Frauen'!$4:$7,Tabelle4[[#This Row],[Vollständig]])</f>
        <v>0</v>
      </c>
      <c r="F44" s="5">
        <f>COUNTIF('Übersicht Männer'!$10:$13,Tabelle4[[#This Row],[Vollständig]])+COUNTIF('Übersicht Frauen'!$9:$11,Tabelle4[[#This Row],[Vollständig]])</f>
        <v>0</v>
      </c>
      <c r="G44" s="5">
        <f>COUNTIF('Übersicht Männer'!$15:$18,Tabelle4[[#This Row],[Vollständig]])+COUNTIF('Übersicht Frauen'!$13:$15,Tabelle4[[#This Row],[Vollständig]])</f>
        <v>1</v>
      </c>
      <c r="H44" s="5">
        <f>(COUNTIF('Übersicht Männer'!$20:$23,Tabelle4[[#This Row],[Vollständig]])+COUNTIF('Übersicht Frauen'!$17:$19,Tabelle4[[#This Row],[Vollständig]]))</f>
        <v>0</v>
      </c>
      <c r="I44" s="5">
        <f>SUM(Tabelle4[[#This Row],[2.Bundesliga]:[Landesliga Süd]])</f>
        <v>1</v>
      </c>
    </row>
    <row r="45" spans="1:9">
      <c r="A45" s="5" t="s">
        <v>305</v>
      </c>
      <c r="B45" s="5" t="s">
        <v>306</v>
      </c>
      <c r="C45" s="5" t="s">
        <v>307</v>
      </c>
      <c r="D45" s="63" t="str">
        <f>_xlfn.CONCAT(Tabelle4[[#This Row],[Name]],", ",Tabelle4[[#This Row],[Vorname]])</f>
        <v>Fängmer, Kai</v>
      </c>
      <c r="E45" s="5">
        <f>COUNTIF('Übersicht Männer'!$4:$8,Tabelle4[[#This Row],[Vollständig]])+COUNTIF('Übersicht Frauen'!$4:$7,Tabelle4[[#This Row],[Vollständig]])</f>
        <v>0</v>
      </c>
      <c r="F45" s="5">
        <f>COUNTIF('Übersicht Männer'!$10:$13,Tabelle4[[#This Row],[Vollständig]])+COUNTIF('Übersicht Frauen'!$9:$11,Tabelle4[[#This Row],[Vollständig]])</f>
        <v>0</v>
      </c>
      <c r="G45" s="5">
        <f>COUNTIF('Übersicht Männer'!$15:$18,Tabelle4[[#This Row],[Vollständig]])+COUNTIF('Übersicht Frauen'!$13:$15,Tabelle4[[#This Row],[Vollständig]])</f>
        <v>0</v>
      </c>
      <c r="H45" s="5">
        <f>(COUNTIF('Übersicht Männer'!$20:$23,Tabelle4[[#This Row],[Vollständig]])+COUNTIF('Übersicht Frauen'!$17:$19,Tabelle4[[#This Row],[Vollständig]]))</f>
        <v>2</v>
      </c>
      <c r="I45" s="5">
        <f>SUM(Tabelle4[[#This Row],[2.Bundesliga]:[Landesliga Süd]])</f>
        <v>2</v>
      </c>
    </row>
    <row r="46" spans="1:9">
      <c r="A46" s="5" t="s">
        <v>308</v>
      </c>
      <c r="B46" s="5" t="s">
        <v>309</v>
      </c>
      <c r="C46" s="5" t="s">
        <v>310</v>
      </c>
      <c r="D46" s="63" t="str">
        <f>_xlfn.CONCAT(Tabelle4[[#This Row],[Name]],", ",Tabelle4[[#This Row],[Vorname]])</f>
        <v>Frischkorn, Konrad</v>
      </c>
      <c r="E46" s="5">
        <f>COUNTIF('Übersicht Männer'!$4:$8,Tabelle4[[#This Row],[Vollständig]])+COUNTIF('Übersicht Frauen'!$4:$7,Tabelle4[[#This Row],[Vollständig]])</f>
        <v>4</v>
      </c>
      <c r="F46" s="5">
        <f>COUNTIF('Übersicht Männer'!$10:$13,Tabelle4[[#This Row],[Vollständig]])+COUNTIF('Übersicht Frauen'!$9:$11,Tabelle4[[#This Row],[Vollständig]])</f>
        <v>1</v>
      </c>
      <c r="G46" s="5">
        <f>COUNTIF('Übersicht Männer'!$15:$18,Tabelle4[[#This Row],[Vollständig]])+COUNTIF('Übersicht Frauen'!$13:$15,Tabelle4[[#This Row],[Vollständig]])</f>
        <v>0</v>
      </c>
      <c r="H46" s="5">
        <f>(COUNTIF('Übersicht Männer'!$20:$23,Tabelle4[[#This Row],[Vollständig]])+COUNTIF('Übersicht Frauen'!$17:$19,Tabelle4[[#This Row],[Vollständig]]))</f>
        <v>0</v>
      </c>
      <c r="I46" s="5">
        <f>SUM(Tabelle4[[#This Row],[2.Bundesliga]:[Landesliga Süd]])</f>
        <v>5</v>
      </c>
    </row>
    <row r="47" spans="1:9">
      <c r="A47" s="5" t="s">
        <v>311</v>
      </c>
      <c r="B47" s="5" t="s">
        <v>312</v>
      </c>
      <c r="C47" s="5" t="s">
        <v>313</v>
      </c>
      <c r="D47" s="63" t="str">
        <f>_xlfn.CONCAT(Tabelle4[[#This Row],[Name]],", ",Tabelle4[[#This Row],[Vorname]])</f>
        <v>Fuchs, Nico</v>
      </c>
      <c r="E47" s="5">
        <f>COUNTIF('Übersicht Männer'!$4:$8,Tabelle4[[#This Row],[Vollständig]])+COUNTIF('Übersicht Frauen'!$4:$7,Tabelle4[[#This Row],[Vollständig]])</f>
        <v>0</v>
      </c>
      <c r="F47" s="5">
        <f>COUNTIF('Übersicht Männer'!$10:$13,Tabelle4[[#This Row],[Vollständig]])+COUNTIF('Übersicht Frauen'!$9:$11,Tabelle4[[#This Row],[Vollständig]])</f>
        <v>0</v>
      </c>
      <c r="G47" s="5">
        <f>COUNTIF('Übersicht Männer'!$15:$18,Tabelle4[[#This Row],[Vollständig]])+COUNTIF('Übersicht Frauen'!$13:$15,Tabelle4[[#This Row],[Vollständig]])</f>
        <v>0</v>
      </c>
      <c r="H47" s="5">
        <f>(COUNTIF('Übersicht Männer'!$20:$23,Tabelle4[[#This Row],[Vollständig]])+COUNTIF('Übersicht Frauen'!$17:$19,Tabelle4[[#This Row],[Vollständig]]))</f>
        <v>0</v>
      </c>
      <c r="I47" s="5">
        <f>SUM(Tabelle4[[#This Row],[2.Bundesliga]:[Landesliga Süd]])</f>
        <v>0</v>
      </c>
    </row>
    <row r="48" spans="1:9">
      <c r="A48" s="5" t="s">
        <v>314</v>
      </c>
      <c r="B48" s="5" t="s">
        <v>315</v>
      </c>
      <c r="C48" s="5" t="s">
        <v>316</v>
      </c>
      <c r="D48" s="63" t="str">
        <f>_xlfn.CONCAT(Tabelle4[[#This Row],[Name]],", ",Tabelle4[[#This Row],[Vorname]])</f>
        <v>Gallego Gruesso, Santiago</v>
      </c>
      <c r="E48" s="5">
        <f>COUNTIF('Übersicht Männer'!$4:$8,Tabelle4[[#This Row],[Vollständig]])+COUNTIF('Übersicht Frauen'!$4:$7,Tabelle4[[#This Row],[Vollständig]])</f>
        <v>0</v>
      </c>
      <c r="F48" s="5">
        <f>COUNTIF('Übersicht Männer'!$10:$13,Tabelle4[[#This Row],[Vollständig]])+COUNTIF('Übersicht Frauen'!$9:$11,Tabelle4[[#This Row],[Vollständig]])</f>
        <v>0</v>
      </c>
      <c r="G48" s="5">
        <f>COUNTIF('Übersicht Männer'!$15:$18,Tabelle4[[#This Row],[Vollständig]])+COUNTIF('Übersicht Frauen'!$13:$15,Tabelle4[[#This Row],[Vollständig]])</f>
        <v>0</v>
      </c>
      <c r="H48" s="5">
        <f>(COUNTIF('Übersicht Männer'!$20:$23,Tabelle4[[#This Row],[Vollständig]])+COUNTIF('Übersicht Frauen'!$17:$19,Tabelle4[[#This Row],[Vollständig]]))</f>
        <v>2</v>
      </c>
      <c r="I48" s="5">
        <f>SUM(Tabelle4[[#This Row],[2.Bundesliga]:[Landesliga Süd]])</f>
        <v>2</v>
      </c>
    </row>
    <row r="49" spans="1:9">
      <c r="A49" s="5" t="s">
        <v>317</v>
      </c>
      <c r="B49" s="5" t="s">
        <v>318</v>
      </c>
      <c r="C49" s="5" t="s">
        <v>319</v>
      </c>
      <c r="D49" s="63" t="str">
        <f>_xlfn.CONCAT(Tabelle4[[#This Row],[Name]],", ",Tabelle4[[#This Row],[Vorname]])</f>
        <v>Gardeick, Pit</v>
      </c>
      <c r="E49" s="5">
        <f>COUNTIF('Übersicht Männer'!$4:$8,Tabelle4[[#This Row],[Vollständig]])+COUNTIF('Übersicht Frauen'!$4:$7,Tabelle4[[#This Row],[Vollständig]])</f>
        <v>2</v>
      </c>
      <c r="F49" s="5">
        <f>COUNTIF('Übersicht Männer'!$10:$13,Tabelle4[[#This Row],[Vollständig]])+COUNTIF('Übersicht Frauen'!$9:$11,Tabelle4[[#This Row],[Vollständig]])</f>
        <v>2</v>
      </c>
      <c r="G49" s="5">
        <f>COUNTIF('Übersicht Männer'!$15:$18,Tabelle4[[#This Row],[Vollständig]])+COUNTIF('Übersicht Frauen'!$13:$15,Tabelle4[[#This Row],[Vollständig]])</f>
        <v>0</v>
      </c>
      <c r="H49" s="5">
        <f>(COUNTIF('Übersicht Männer'!$20:$23,Tabelle4[[#This Row],[Vollständig]])+COUNTIF('Übersicht Frauen'!$17:$19,Tabelle4[[#This Row],[Vollständig]]))</f>
        <v>0</v>
      </c>
      <c r="I49" s="5">
        <f>SUM(Tabelle4[[#This Row],[2.Bundesliga]:[Landesliga Süd]])</f>
        <v>4</v>
      </c>
    </row>
    <row r="50" spans="1:9">
      <c r="A50" s="5" t="s">
        <v>320</v>
      </c>
      <c r="B50" s="5" t="s">
        <v>321</v>
      </c>
      <c r="C50" s="5" t="s">
        <v>322</v>
      </c>
      <c r="D50" s="63" t="str">
        <f>_xlfn.CONCAT(Tabelle4[[#This Row],[Name]],", ",Tabelle4[[#This Row],[Vorname]])</f>
        <v>Gennen, Thomas</v>
      </c>
      <c r="E50" s="5">
        <f>COUNTIF('Übersicht Männer'!$4:$8,Tabelle4[[#This Row],[Vollständig]])+COUNTIF('Übersicht Frauen'!$4:$7,Tabelle4[[#This Row],[Vollständig]])</f>
        <v>0</v>
      </c>
      <c r="F50" s="5">
        <f>COUNTIF('Übersicht Männer'!$10:$13,Tabelle4[[#This Row],[Vollständig]])+COUNTIF('Übersicht Frauen'!$9:$11,Tabelle4[[#This Row],[Vollständig]])</f>
        <v>0</v>
      </c>
      <c r="G50" s="5">
        <f>COUNTIF('Übersicht Männer'!$15:$18,Tabelle4[[#This Row],[Vollständig]])+COUNTIF('Übersicht Frauen'!$13:$15,Tabelle4[[#This Row],[Vollständig]])</f>
        <v>0</v>
      </c>
      <c r="H50" s="5">
        <f>(COUNTIF('Übersicht Männer'!$20:$23,Tabelle4[[#This Row],[Vollständig]])+COUNTIF('Übersicht Frauen'!$17:$19,Tabelle4[[#This Row],[Vollständig]]))</f>
        <v>0</v>
      </c>
      <c r="I50" s="5">
        <f>SUM(Tabelle4[[#This Row],[2.Bundesliga]:[Landesliga Süd]])</f>
        <v>0</v>
      </c>
    </row>
    <row r="51" spans="1:9">
      <c r="A51" s="5" t="s">
        <v>323</v>
      </c>
      <c r="B51" s="5" t="s">
        <v>324</v>
      </c>
      <c r="C51" s="5" t="s">
        <v>325</v>
      </c>
      <c r="D51" s="63" t="str">
        <f>_xlfn.CONCAT(Tabelle4[[#This Row],[Name]],", ",Tabelle4[[#This Row],[Vorname]])</f>
        <v>Gerhard, Anna</v>
      </c>
      <c r="E51" s="5">
        <f>COUNTIF('Übersicht Männer'!$4:$8,Tabelle4[[#This Row],[Vollständig]])+COUNTIF('Übersicht Frauen'!$4:$7,Tabelle4[[#This Row],[Vollständig]])</f>
        <v>3</v>
      </c>
      <c r="F51" s="5">
        <f>COUNTIF('Übersicht Männer'!$10:$13,Tabelle4[[#This Row],[Vollständig]])+COUNTIF('Übersicht Frauen'!$9:$11,Tabelle4[[#This Row],[Vollständig]])</f>
        <v>2</v>
      </c>
      <c r="G51" s="5">
        <f>COUNTIF('Übersicht Männer'!$15:$18,Tabelle4[[#This Row],[Vollständig]])+COUNTIF('Übersicht Frauen'!$13:$15,Tabelle4[[#This Row],[Vollständig]])</f>
        <v>0</v>
      </c>
      <c r="H51" s="5">
        <f>(COUNTIF('Übersicht Männer'!$20:$23,Tabelle4[[#This Row],[Vollständig]])+COUNTIF('Übersicht Frauen'!$17:$19,Tabelle4[[#This Row],[Vollständig]]))</f>
        <v>0</v>
      </c>
      <c r="I51" s="5">
        <f>SUM(Tabelle4[[#This Row],[2.Bundesliga]:[Landesliga Süd]])</f>
        <v>5</v>
      </c>
    </row>
    <row r="52" spans="1:9">
      <c r="A52" s="5" t="s">
        <v>326</v>
      </c>
      <c r="B52" s="5" t="s">
        <v>327</v>
      </c>
      <c r="C52" s="5" t="s">
        <v>328</v>
      </c>
      <c r="D52" s="63" t="str">
        <f>_xlfn.CONCAT(Tabelle4[[#This Row],[Name]],", ",Tabelle4[[#This Row],[Vorname]])</f>
        <v>Habenstein, Jan</v>
      </c>
      <c r="E52" s="5">
        <f>COUNTIF('Übersicht Männer'!$4:$8,Tabelle4[[#This Row],[Vollständig]])+COUNTIF('Übersicht Frauen'!$4:$7,Tabelle4[[#This Row],[Vollständig]])</f>
        <v>0</v>
      </c>
      <c r="F52" s="5">
        <f>COUNTIF('Übersicht Männer'!$10:$13,Tabelle4[[#This Row],[Vollständig]])+COUNTIF('Übersicht Frauen'!$9:$11,Tabelle4[[#This Row],[Vollständig]])</f>
        <v>0</v>
      </c>
      <c r="G52" s="5">
        <f>COUNTIF('Übersicht Männer'!$15:$18,Tabelle4[[#This Row],[Vollständig]])+COUNTIF('Übersicht Frauen'!$13:$15,Tabelle4[[#This Row],[Vollständig]])</f>
        <v>2</v>
      </c>
      <c r="H52" s="5">
        <f>(COUNTIF('Übersicht Männer'!$20:$23,Tabelle4[[#This Row],[Vollständig]])+COUNTIF('Übersicht Frauen'!$17:$19,Tabelle4[[#This Row],[Vollständig]]))</f>
        <v>0</v>
      </c>
      <c r="I52" s="5">
        <f>SUM(Tabelle4[[#This Row],[2.Bundesliga]:[Landesliga Süd]])</f>
        <v>2</v>
      </c>
    </row>
    <row r="53" spans="1:9">
      <c r="A53" s="5" t="s">
        <v>329</v>
      </c>
      <c r="B53" s="5" t="s">
        <v>330</v>
      </c>
      <c r="C53" s="5" t="s">
        <v>331</v>
      </c>
      <c r="D53" s="63" t="str">
        <f>_xlfn.CONCAT(Tabelle4[[#This Row],[Name]],", ",Tabelle4[[#This Row],[Vorname]])</f>
        <v>Häger, Daniel</v>
      </c>
      <c r="E53" s="5">
        <f>COUNTIF('Übersicht Männer'!$4:$8,Tabelle4[[#This Row],[Vollständig]])+COUNTIF('Übersicht Frauen'!$4:$7,Tabelle4[[#This Row],[Vollständig]])</f>
        <v>0</v>
      </c>
      <c r="F53" s="5">
        <f>COUNTIF('Übersicht Männer'!$10:$13,Tabelle4[[#This Row],[Vollständig]])+COUNTIF('Übersicht Frauen'!$9:$11,Tabelle4[[#This Row],[Vollständig]])</f>
        <v>0</v>
      </c>
      <c r="G53" s="5">
        <f>COUNTIF('Übersicht Männer'!$15:$18,Tabelle4[[#This Row],[Vollständig]])+COUNTIF('Übersicht Frauen'!$13:$15,Tabelle4[[#This Row],[Vollständig]])</f>
        <v>0</v>
      </c>
      <c r="H53" s="5">
        <f>(COUNTIF('Übersicht Männer'!$20:$23,Tabelle4[[#This Row],[Vollständig]])+COUNTIF('Übersicht Frauen'!$17:$19,Tabelle4[[#This Row],[Vollständig]]))</f>
        <v>0</v>
      </c>
      <c r="I53" s="5">
        <f>SUM(Tabelle4[[#This Row],[2.Bundesliga]:[Landesliga Süd]])</f>
        <v>0</v>
      </c>
    </row>
    <row r="54" spans="1:9">
      <c r="A54" s="5"/>
      <c r="B54" s="5" t="s">
        <v>332</v>
      </c>
      <c r="C54" s="5" t="s">
        <v>333</v>
      </c>
      <c r="D54" s="63" t="str">
        <f>_xlfn.CONCAT(Tabelle4[[#This Row],[Name]],", ",Tabelle4[[#This Row],[Vorname]])</f>
        <v>Hahn, Thio</v>
      </c>
      <c r="E54" s="5">
        <f>COUNTIF('Übersicht Männer'!$4:$8,Tabelle4[[#This Row],[Vollständig]])+COUNTIF('Übersicht Frauen'!$4:$7,Tabelle4[[#This Row],[Vollständig]])</f>
        <v>0</v>
      </c>
      <c r="F54" s="5">
        <f>COUNTIF('Übersicht Männer'!$10:$13,Tabelle4[[#This Row],[Vollständig]])+COUNTIF('Übersicht Frauen'!$9:$11,Tabelle4[[#This Row],[Vollständig]])</f>
        <v>0</v>
      </c>
      <c r="G54" s="5">
        <f>COUNTIF('Übersicht Männer'!$15:$18,Tabelle4[[#This Row],[Vollständig]])+COUNTIF('Übersicht Frauen'!$13:$15,Tabelle4[[#This Row],[Vollständig]])</f>
        <v>0</v>
      </c>
      <c r="H54" s="5">
        <f>(COUNTIF('Übersicht Männer'!$20:$23,Tabelle4[[#This Row],[Vollständig]])+COUNTIF('Übersicht Frauen'!$17:$19,Tabelle4[[#This Row],[Vollständig]]))</f>
        <v>0</v>
      </c>
      <c r="I54" s="5">
        <f>SUM(Tabelle4[[#This Row],[2.Bundesliga]:[Landesliga Süd]])</f>
        <v>0</v>
      </c>
    </row>
    <row r="55" spans="1:9">
      <c r="A55" s="5" t="s">
        <v>334</v>
      </c>
      <c r="B55" s="5" t="s">
        <v>335</v>
      </c>
      <c r="C55" s="5" t="s">
        <v>336</v>
      </c>
      <c r="D55" s="63" t="str">
        <f>_xlfn.CONCAT(Tabelle4[[#This Row],[Name]],", ",Tabelle4[[#This Row],[Vorname]])</f>
        <v>Hajeck, Tobias</v>
      </c>
      <c r="E55" s="5">
        <f>COUNTIF('Übersicht Männer'!$4:$8,Tabelle4[[#This Row],[Vollständig]])+COUNTIF('Übersicht Frauen'!$4:$7,Tabelle4[[#This Row],[Vollständig]])</f>
        <v>0</v>
      </c>
      <c r="F55" s="5">
        <f>COUNTIF('Übersicht Männer'!$10:$13,Tabelle4[[#This Row],[Vollständig]])+COUNTIF('Übersicht Frauen'!$9:$11,Tabelle4[[#This Row],[Vollständig]])</f>
        <v>0</v>
      </c>
      <c r="G55" s="5">
        <f>COUNTIF('Übersicht Männer'!$15:$18,Tabelle4[[#This Row],[Vollständig]])+COUNTIF('Übersicht Frauen'!$13:$15,Tabelle4[[#This Row],[Vollständig]])</f>
        <v>0</v>
      </c>
      <c r="H55" s="5">
        <f>(COUNTIF('Übersicht Männer'!$20:$23,Tabelle4[[#This Row],[Vollständig]])+COUNTIF('Übersicht Frauen'!$17:$19,Tabelle4[[#This Row],[Vollständig]]))</f>
        <v>0</v>
      </c>
      <c r="I55" s="5">
        <f>SUM(Tabelle4[[#This Row],[2.Bundesliga]:[Landesliga Süd]])</f>
        <v>0</v>
      </c>
    </row>
    <row r="56" spans="1:9">
      <c r="A56" s="5" t="s">
        <v>337</v>
      </c>
      <c r="B56" s="5" t="s">
        <v>338</v>
      </c>
      <c r="C56" s="5" t="s">
        <v>339</v>
      </c>
      <c r="D56" s="63" t="str">
        <f>_xlfn.CONCAT(Tabelle4[[#This Row],[Name]],", ",Tabelle4[[#This Row],[Vorname]])</f>
        <v>Hellmann, Max Jannik</v>
      </c>
      <c r="E56" s="5">
        <f>COUNTIF('Übersicht Männer'!$4:$8,Tabelle4[[#This Row],[Vollständig]])+COUNTIF('Übersicht Frauen'!$4:$7,Tabelle4[[#This Row],[Vollständig]])</f>
        <v>0</v>
      </c>
      <c r="F56" s="5">
        <f>COUNTIF('Übersicht Männer'!$10:$13,Tabelle4[[#This Row],[Vollständig]])+COUNTIF('Übersicht Frauen'!$9:$11,Tabelle4[[#This Row],[Vollständig]])</f>
        <v>0</v>
      </c>
      <c r="G56" s="5">
        <f>COUNTIF('Übersicht Männer'!$15:$18,Tabelle4[[#This Row],[Vollständig]])+COUNTIF('Übersicht Frauen'!$13:$15,Tabelle4[[#This Row],[Vollständig]])</f>
        <v>0</v>
      </c>
      <c r="H56" s="5">
        <f>(COUNTIF('Übersicht Männer'!$20:$23,Tabelle4[[#This Row],[Vollständig]])+COUNTIF('Übersicht Frauen'!$17:$19,Tabelle4[[#This Row],[Vollständig]]))</f>
        <v>0</v>
      </c>
      <c r="I56" s="5">
        <f>SUM(Tabelle4[[#This Row],[2.Bundesliga]:[Landesliga Süd]])</f>
        <v>0</v>
      </c>
    </row>
    <row r="57" spans="1:9">
      <c r="A57" s="5" t="s">
        <v>340</v>
      </c>
      <c r="B57" s="5" t="s">
        <v>341</v>
      </c>
      <c r="C57" s="5" t="s">
        <v>342</v>
      </c>
      <c r="D57" s="63" t="str">
        <f>_xlfn.CONCAT(Tabelle4[[#This Row],[Name]],", ",Tabelle4[[#This Row],[Vorname]])</f>
        <v>Hermann, Ulrich</v>
      </c>
      <c r="E57" s="5">
        <f>COUNTIF('Übersicht Männer'!$4:$8,Tabelle4[[#This Row],[Vollständig]])+COUNTIF('Übersicht Frauen'!$4:$7,Tabelle4[[#This Row],[Vollständig]])</f>
        <v>0</v>
      </c>
      <c r="F57" s="5">
        <f>COUNTIF('Übersicht Männer'!$10:$13,Tabelle4[[#This Row],[Vollständig]])+COUNTIF('Übersicht Frauen'!$9:$11,Tabelle4[[#This Row],[Vollständig]])</f>
        <v>0</v>
      </c>
      <c r="G57" s="5">
        <f>COUNTIF('Übersicht Männer'!$15:$18,Tabelle4[[#This Row],[Vollständig]])+COUNTIF('Übersicht Frauen'!$13:$15,Tabelle4[[#This Row],[Vollständig]])</f>
        <v>0</v>
      </c>
      <c r="H57" s="5">
        <f>(COUNTIF('Übersicht Männer'!$20:$23,Tabelle4[[#This Row],[Vollständig]])+COUNTIF('Übersicht Frauen'!$17:$19,Tabelle4[[#This Row],[Vollständig]]))</f>
        <v>0</v>
      </c>
      <c r="I57" s="5">
        <f>SUM(Tabelle4[[#This Row],[2.Bundesliga]:[Landesliga Süd]])</f>
        <v>0</v>
      </c>
    </row>
    <row r="58" spans="1:9">
      <c r="A58" s="5" t="s">
        <v>343</v>
      </c>
      <c r="B58" s="5" t="s">
        <v>344</v>
      </c>
      <c r="C58" s="5" t="s">
        <v>345</v>
      </c>
      <c r="D58" s="63" t="str">
        <f>_xlfn.CONCAT(Tabelle4[[#This Row],[Name]],", ",Tabelle4[[#This Row],[Vorname]])</f>
        <v>Hermanns, Philipp</v>
      </c>
      <c r="E58" s="5">
        <f>COUNTIF('Übersicht Männer'!$4:$8,Tabelle4[[#This Row],[Vollständig]])+COUNTIF('Übersicht Frauen'!$4:$7,Tabelle4[[#This Row],[Vollständig]])</f>
        <v>0</v>
      </c>
      <c r="F58" s="5">
        <f>COUNTIF('Übersicht Männer'!$10:$13,Tabelle4[[#This Row],[Vollständig]])+COUNTIF('Übersicht Frauen'!$9:$11,Tabelle4[[#This Row],[Vollständig]])</f>
        <v>0</v>
      </c>
      <c r="G58" s="5">
        <f>COUNTIF('Übersicht Männer'!$15:$18,Tabelle4[[#This Row],[Vollständig]])+COUNTIF('Übersicht Frauen'!$13:$15,Tabelle4[[#This Row],[Vollständig]])</f>
        <v>0</v>
      </c>
      <c r="H58" s="5">
        <f>(COUNTIF('Übersicht Männer'!$20:$23,Tabelle4[[#This Row],[Vollständig]])+COUNTIF('Übersicht Frauen'!$17:$19,Tabelle4[[#This Row],[Vollständig]]))</f>
        <v>0</v>
      </c>
      <c r="I58" s="5">
        <f>SUM(Tabelle4[[#This Row],[2.Bundesliga]:[Landesliga Süd]])</f>
        <v>0</v>
      </c>
    </row>
    <row r="59" spans="1:9">
      <c r="A59" s="5" t="s">
        <v>346</v>
      </c>
      <c r="B59" s="5" t="s">
        <v>347</v>
      </c>
      <c r="C59" s="5" t="s">
        <v>348</v>
      </c>
      <c r="D59" s="63" t="str">
        <f>_xlfn.CONCAT(Tabelle4[[#This Row],[Name]],", ",Tabelle4[[#This Row],[Vorname]])</f>
        <v>Heruth, Stefan</v>
      </c>
      <c r="E59" s="5">
        <f>COUNTIF('Übersicht Männer'!$4:$8,Tabelle4[[#This Row],[Vollständig]])+COUNTIF('Übersicht Frauen'!$4:$7,Tabelle4[[#This Row],[Vollständig]])</f>
        <v>0</v>
      </c>
      <c r="F59" s="5">
        <f>COUNTIF('Übersicht Männer'!$10:$13,Tabelle4[[#This Row],[Vollständig]])+COUNTIF('Übersicht Frauen'!$9:$11,Tabelle4[[#This Row],[Vollständig]])</f>
        <v>0</v>
      </c>
      <c r="G59" s="5">
        <f>COUNTIF('Übersicht Männer'!$15:$18,Tabelle4[[#This Row],[Vollständig]])+COUNTIF('Übersicht Frauen'!$13:$15,Tabelle4[[#This Row],[Vollständig]])</f>
        <v>0</v>
      </c>
      <c r="H59" s="5">
        <f>(COUNTIF('Übersicht Männer'!$20:$23,Tabelle4[[#This Row],[Vollständig]])+COUNTIF('Übersicht Frauen'!$17:$19,Tabelle4[[#This Row],[Vollständig]]))</f>
        <v>0</v>
      </c>
      <c r="I59" s="5">
        <f>SUM(Tabelle4[[#This Row],[2.Bundesliga]:[Landesliga Süd]])</f>
        <v>0</v>
      </c>
    </row>
    <row r="60" spans="1:9">
      <c r="A60" s="5" t="s">
        <v>349</v>
      </c>
      <c r="B60" s="5" t="s">
        <v>350</v>
      </c>
      <c r="C60" s="5" t="s">
        <v>351</v>
      </c>
      <c r="D60" s="63" t="str">
        <f>_xlfn.CONCAT(Tabelle4[[#This Row],[Name]],", ",Tabelle4[[#This Row],[Vorname]])</f>
        <v>Hinz, Charlotte</v>
      </c>
      <c r="E60" s="5">
        <f>COUNTIF('Übersicht Männer'!$4:$8,Tabelle4[[#This Row],[Vollständig]])+COUNTIF('Übersicht Frauen'!$4:$7,Tabelle4[[#This Row],[Vollständig]])</f>
        <v>0</v>
      </c>
      <c r="F60" s="5">
        <f>COUNTIF('Übersicht Männer'!$10:$13,Tabelle4[[#This Row],[Vollständig]])+COUNTIF('Übersicht Frauen'!$9:$11,Tabelle4[[#This Row],[Vollständig]])</f>
        <v>0</v>
      </c>
      <c r="G60" s="5">
        <f>COUNTIF('Übersicht Männer'!$15:$18,Tabelle4[[#This Row],[Vollständig]])+COUNTIF('Übersicht Frauen'!$13:$15,Tabelle4[[#This Row],[Vollständig]])</f>
        <v>2</v>
      </c>
      <c r="H60" s="5">
        <f>(COUNTIF('Übersicht Männer'!$20:$23,Tabelle4[[#This Row],[Vollständig]])+COUNTIF('Übersicht Frauen'!$17:$19,Tabelle4[[#This Row],[Vollständig]]))</f>
        <v>1</v>
      </c>
      <c r="I60" s="5">
        <f>SUM(Tabelle4[[#This Row],[2.Bundesliga]:[Landesliga Süd]])</f>
        <v>3</v>
      </c>
    </row>
    <row r="61" spans="1:9">
      <c r="A61" s="5" t="s">
        <v>352</v>
      </c>
      <c r="B61" s="5" t="s">
        <v>353</v>
      </c>
      <c r="C61" s="5" t="s">
        <v>354</v>
      </c>
      <c r="D61" s="63" t="str">
        <f>_xlfn.CONCAT(Tabelle4[[#This Row],[Name]],", ",Tabelle4[[#This Row],[Vorname]])</f>
        <v>Höfler, Matthias</v>
      </c>
      <c r="E61" s="5">
        <f>COUNTIF('Übersicht Männer'!$4:$8,Tabelle4[[#This Row],[Vollständig]])+COUNTIF('Übersicht Frauen'!$4:$7,Tabelle4[[#This Row],[Vollständig]])</f>
        <v>0</v>
      </c>
      <c r="F61" s="5">
        <f>COUNTIF('Übersicht Männer'!$10:$13,Tabelle4[[#This Row],[Vollständig]])+COUNTIF('Übersicht Frauen'!$9:$11,Tabelle4[[#This Row],[Vollständig]])</f>
        <v>0</v>
      </c>
      <c r="G61" s="5">
        <f>COUNTIF('Übersicht Männer'!$15:$18,Tabelle4[[#This Row],[Vollständig]])+COUNTIF('Übersicht Frauen'!$13:$15,Tabelle4[[#This Row],[Vollständig]])</f>
        <v>0</v>
      </c>
      <c r="H61" s="5">
        <f>(COUNTIF('Übersicht Männer'!$20:$23,Tabelle4[[#This Row],[Vollständig]])+COUNTIF('Übersicht Frauen'!$17:$19,Tabelle4[[#This Row],[Vollständig]]))</f>
        <v>0</v>
      </c>
      <c r="I61" s="5">
        <f>SUM(Tabelle4[[#This Row],[2.Bundesliga]:[Landesliga Süd]])</f>
        <v>0</v>
      </c>
    </row>
    <row r="62" spans="1:9">
      <c r="A62" s="5"/>
      <c r="B62" s="5" t="s">
        <v>355</v>
      </c>
      <c r="C62" s="5" t="s">
        <v>356</v>
      </c>
      <c r="D62" s="63" t="str">
        <f>_xlfn.CONCAT(Tabelle4[[#This Row],[Name]],", ",Tabelle4[[#This Row],[Vorname]])</f>
        <v>Hohenstatt, David</v>
      </c>
      <c r="E62" s="5">
        <f>COUNTIF('Übersicht Männer'!$4:$8,Tabelle4[[#This Row],[Vollständig]])+COUNTIF('Übersicht Frauen'!$4:$7,Tabelle4[[#This Row],[Vollständig]])</f>
        <v>0</v>
      </c>
      <c r="F62" s="5">
        <f>COUNTIF('Übersicht Männer'!$10:$13,Tabelle4[[#This Row],[Vollständig]])+COUNTIF('Übersicht Frauen'!$9:$11,Tabelle4[[#This Row],[Vollständig]])</f>
        <v>0</v>
      </c>
      <c r="G62" s="5">
        <f>COUNTIF('Übersicht Männer'!$15:$18,Tabelle4[[#This Row],[Vollständig]])+COUNTIF('Übersicht Frauen'!$13:$15,Tabelle4[[#This Row],[Vollständig]])</f>
        <v>0</v>
      </c>
      <c r="H62" s="5">
        <f>(COUNTIF('Übersicht Männer'!$20:$23,Tabelle4[[#This Row],[Vollständig]])+COUNTIF('Übersicht Frauen'!$17:$19,Tabelle4[[#This Row],[Vollständig]]))</f>
        <v>1</v>
      </c>
      <c r="I62" s="5">
        <f>SUM(Tabelle4[[#This Row],[2.Bundesliga]:[Landesliga Süd]])</f>
        <v>1</v>
      </c>
    </row>
    <row r="63" spans="1:9">
      <c r="A63" s="5" t="s">
        <v>357</v>
      </c>
      <c r="B63" s="5" t="s">
        <v>358</v>
      </c>
      <c r="C63" s="5" t="s">
        <v>359</v>
      </c>
      <c r="D63" s="63" t="str">
        <f>_xlfn.CONCAT(Tabelle4[[#This Row],[Name]],", ",Tabelle4[[#This Row],[Vorname]])</f>
        <v>Hornberg, Katharina</v>
      </c>
      <c r="E63" s="5">
        <f>COUNTIF('Übersicht Männer'!$4:$8,Tabelle4[[#This Row],[Vollständig]])+COUNTIF('Übersicht Frauen'!$4:$7,Tabelle4[[#This Row],[Vollständig]])</f>
        <v>0</v>
      </c>
      <c r="F63" s="5">
        <f>COUNTIF('Übersicht Männer'!$10:$13,Tabelle4[[#This Row],[Vollständig]])+COUNTIF('Übersicht Frauen'!$9:$11,Tabelle4[[#This Row],[Vollständig]])</f>
        <v>0</v>
      </c>
      <c r="G63" s="5">
        <f>COUNTIF('Übersicht Männer'!$15:$18,Tabelle4[[#This Row],[Vollständig]])+COUNTIF('Übersicht Frauen'!$13:$15,Tabelle4[[#This Row],[Vollständig]])</f>
        <v>0</v>
      </c>
      <c r="H63" s="5">
        <f>(COUNTIF('Übersicht Männer'!$20:$23,Tabelle4[[#This Row],[Vollständig]])+COUNTIF('Übersicht Frauen'!$17:$19,Tabelle4[[#This Row],[Vollständig]]))</f>
        <v>1</v>
      </c>
      <c r="I63" s="5">
        <f>SUM(Tabelle4[[#This Row],[2.Bundesliga]:[Landesliga Süd]])</f>
        <v>1</v>
      </c>
    </row>
    <row r="64" spans="1:9">
      <c r="A64" s="5" t="s">
        <v>360</v>
      </c>
      <c r="B64" s="5" t="s">
        <v>361</v>
      </c>
      <c r="C64" s="5" t="s">
        <v>362</v>
      </c>
      <c r="D64" s="63" t="str">
        <f>_xlfn.CONCAT(Tabelle4[[#This Row],[Name]],", ",Tabelle4[[#This Row],[Vorname]])</f>
        <v>Huber, Christina</v>
      </c>
      <c r="E64" s="5">
        <f>COUNTIF('Übersicht Männer'!$4:$8,Tabelle4[[#This Row],[Vollständig]])+COUNTIF('Übersicht Frauen'!$4:$7,Tabelle4[[#This Row],[Vollständig]])</f>
        <v>0</v>
      </c>
      <c r="F64" s="5">
        <f>COUNTIF('Übersicht Männer'!$10:$13,Tabelle4[[#This Row],[Vollständig]])+COUNTIF('Übersicht Frauen'!$9:$11,Tabelle4[[#This Row],[Vollständig]])</f>
        <v>0</v>
      </c>
      <c r="G64" s="5">
        <f>COUNTIF('Übersicht Männer'!$15:$18,Tabelle4[[#This Row],[Vollständig]])+COUNTIF('Übersicht Frauen'!$13:$15,Tabelle4[[#This Row],[Vollständig]])</f>
        <v>0</v>
      </c>
      <c r="H64" s="5">
        <f>(COUNTIF('Übersicht Männer'!$20:$23,Tabelle4[[#This Row],[Vollständig]])+COUNTIF('Übersicht Frauen'!$17:$19,Tabelle4[[#This Row],[Vollständig]]))</f>
        <v>0</v>
      </c>
      <c r="I64" s="5">
        <f>SUM(Tabelle4[[#This Row],[2.Bundesliga]:[Landesliga Süd]])</f>
        <v>0</v>
      </c>
    </row>
    <row r="65" spans="1:9">
      <c r="A65" s="5" t="s">
        <v>363</v>
      </c>
      <c r="B65" s="5" t="s">
        <v>364</v>
      </c>
      <c r="C65" s="5" t="s">
        <v>365</v>
      </c>
      <c r="D65" s="63" t="str">
        <f>_xlfn.CONCAT(Tabelle4[[#This Row],[Name]],", ",Tabelle4[[#This Row],[Vorname]])</f>
        <v>Jekat, Felix</v>
      </c>
      <c r="E65" s="5">
        <f>COUNTIF('Übersicht Männer'!$4:$8,Tabelle4[[#This Row],[Vollständig]])+COUNTIF('Übersicht Frauen'!$4:$7,Tabelle4[[#This Row],[Vollständig]])</f>
        <v>0</v>
      </c>
      <c r="F65" s="5">
        <f>COUNTIF('Übersicht Männer'!$10:$13,Tabelle4[[#This Row],[Vollständig]])+COUNTIF('Übersicht Frauen'!$9:$11,Tabelle4[[#This Row],[Vollständig]])</f>
        <v>0</v>
      </c>
      <c r="G65" s="5">
        <f>COUNTIF('Übersicht Männer'!$15:$18,Tabelle4[[#This Row],[Vollständig]])+COUNTIF('Übersicht Frauen'!$13:$15,Tabelle4[[#This Row],[Vollständig]])</f>
        <v>0</v>
      </c>
      <c r="H65" s="5">
        <f>(COUNTIF('Übersicht Männer'!$20:$23,Tabelle4[[#This Row],[Vollständig]])+COUNTIF('Übersicht Frauen'!$17:$19,Tabelle4[[#This Row],[Vollständig]]))</f>
        <v>0</v>
      </c>
      <c r="I65" s="5">
        <f>SUM(Tabelle4[[#This Row],[2.Bundesliga]:[Landesliga Süd]])</f>
        <v>0</v>
      </c>
    </row>
    <row r="66" spans="1:9">
      <c r="A66" s="5" t="s">
        <v>366</v>
      </c>
      <c r="B66" s="5" t="s">
        <v>367</v>
      </c>
      <c r="C66" s="5" t="s">
        <v>368</v>
      </c>
      <c r="D66" s="63" t="str">
        <f>_xlfn.CONCAT(Tabelle4[[#This Row],[Name]],", ",Tabelle4[[#This Row],[Vorname]])</f>
        <v>Jung, Oliver</v>
      </c>
      <c r="E66" s="5">
        <f>COUNTIF('Übersicht Männer'!$4:$8,Tabelle4[[#This Row],[Vollständig]])+COUNTIF('Übersicht Frauen'!$4:$7,Tabelle4[[#This Row],[Vollständig]])</f>
        <v>0</v>
      </c>
      <c r="F66" s="5">
        <f>COUNTIF('Übersicht Männer'!$10:$13,Tabelle4[[#This Row],[Vollständig]])+COUNTIF('Übersicht Frauen'!$9:$11,Tabelle4[[#This Row],[Vollständig]])</f>
        <v>0</v>
      </c>
      <c r="G66" s="5">
        <f>COUNTIF('Übersicht Männer'!$15:$18,Tabelle4[[#This Row],[Vollständig]])+COUNTIF('Übersicht Frauen'!$13:$15,Tabelle4[[#This Row],[Vollständig]])</f>
        <v>1</v>
      </c>
      <c r="H66" s="5">
        <f>(COUNTIF('Übersicht Männer'!$20:$23,Tabelle4[[#This Row],[Vollständig]])+COUNTIF('Übersicht Frauen'!$17:$19,Tabelle4[[#This Row],[Vollständig]]))</f>
        <v>2</v>
      </c>
      <c r="I66" s="5">
        <f>SUM(Tabelle4[[#This Row],[2.Bundesliga]:[Landesliga Süd]])</f>
        <v>3</v>
      </c>
    </row>
    <row r="67" spans="1:9">
      <c r="A67" s="5" t="s">
        <v>369</v>
      </c>
      <c r="B67" s="5" t="s">
        <v>370</v>
      </c>
      <c r="C67" s="5" t="s">
        <v>371</v>
      </c>
      <c r="D67" s="63" t="str">
        <f>_xlfn.CONCAT(Tabelle4[[#This Row],[Name]],", ",Tabelle4[[#This Row],[Vorname]])</f>
        <v>Jussen, Alexander</v>
      </c>
      <c r="E67" s="5">
        <f>COUNTIF('Übersicht Männer'!$4:$8,Tabelle4[[#This Row],[Vollständig]])+COUNTIF('Übersicht Frauen'!$4:$7,Tabelle4[[#This Row],[Vollständig]])</f>
        <v>0</v>
      </c>
      <c r="F67" s="5">
        <f>COUNTIF('Übersicht Männer'!$10:$13,Tabelle4[[#This Row],[Vollständig]])+COUNTIF('Übersicht Frauen'!$9:$11,Tabelle4[[#This Row],[Vollständig]])</f>
        <v>0</v>
      </c>
      <c r="G67" s="5">
        <f>COUNTIF('Übersicht Männer'!$15:$18,Tabelle4[[#This Row],[Vollständig]])+COUNTIF('Übersicht Frauen'!$13:$15,Tabelle4[[#This Row],[Vollständig]])</f>
        <v>0</v>
      </c>
      <c r="H67" s="5">
        <f>(COUNTIF('Übersicht Männer'!$20:$23,Tabelle4[[#This Row],[Vollständig]])+COUNTIF('Übersicht Frauen'!$17:$19,Tabelle4[[#This Row],[Vollständig]]))</f>
        <v>1</v>
      </c>
      <c r="I67" s="5">
        <f>SUM(Tabelle4[[#This Row],[2.Bundesliga]:[Landesliga Süd]])</f>
        <v>1</v>
      </c>
    </row>
    <row r="68" spans="1:9">
      <c r="A68" s="5" t="s">
        <v>372</v>
      </c>
      <c r="B68" s="5" t="s">
        <v>373</v>
      </c>
      <c r="C68" s="5" t="s">
        <v>374</v>
      </c>
      <c r="D68" s="63" t="str">
        <f>_xlfn.CONCAT(Tabelle4[[#This Row],[Name]],", ",Tabelle4[[#This Row],[Vorname]])</f>
        <v>Kadri, Susanne</v>
      </c>
      <c r="E68" s="5">
        <f>COUNTIF('Übersicht Männer'!$4:$8,Tabelle4[[#This Row],[Vollständig]])+COUNTIF('Übersicht Frauen'!$4:$7,Tabelle4[[#This Row],[Vollständig]])</f>
        <v>0</v>
      </c>
      <c r="F68" s="5">
        <f>COUNTIF('Übersicht Männer'!$10:$13,Tabelle4[[#This Row],[Vollständig]])+COUNTIF('Übersicht Frauen'!$9:$11,Tabelle4[[#This Row],[Vollständig]])</f>
        <v>0</v>
      </c>
      <c r="G68" s="5">
        <f>COUNTIF('Übersicht Männer'!$15:$18,Tabelle4[[#This Row],[Vollständig]])+COUNTIF('Übersicht Frauen'!$13:$15,Tabelle4[[#This Row],[Vollständig]])</f>
        <v>0</v>
      </c>
      <c r="H68" s="5">
        <f>(COUNTIF('Übersicht Männer'!$20:$23,Tabelle4[[#This Row],[Vollständig]])+COUNTIF('Übersicht Frauen'!$17:$19,Tabelle4[[#This Row],[Vollständig]]))</f>
        <v>0</v>
      </c>
      <c r="I68" s="5">
        <f>SUM(Tabelle4[[#This Row],[2.Bundesliga]:[Landesliga Süd]])</f>
        <v>0</v>
      </c>
    </row>
    <row r="69" spans="1:9">
      <c r="A69" s="5" t="s">
        <v>375</v>
      </c>
      <c r="B69" s="5" t="s">
        <v>373</v>
      </c>
      <c r="C69" s="5" t="s">
        <v>376</v>
      </c>
      <c r="D69" s="63" t="str">
        <f>_xlfn.CONCAT(Tabelle4[[#This Row],[Name]],", ",Tabelle4[[#This Row],[Vorname]])</f>
        <v>Kadri, Ulrike</v>
      </c>
      <c r="E69" s="5">
        <f>COUNTIF('Übersicht Männer'!$4:$8,Tabelle4[[#This Row],[Vollständig]])+COUNTIF('Übersicht Frauen'!$4:$7,Tabelle4[[#This Row],[Vollständig]])</f>
        <v>0</v>
      </c>
      <c r="F69" s="5">
        <f>COUNTIF('Übersicht Männer'!$10:$13,Tabelle4[[#This Row],[Vollständig]])+COUNTIF('Übersicht Frauen'!$9:$11,Tabelle4[[#This Row],[Vollständig]])</f>
        <v>0</v>
      </c>
      <c r="G69" s="5">
        <f>COUNTIF('Übersicht Männer'!$15:$18,Tabelle4[[#This Row],[Vollständig]])+COUNTIF('Übersicht Frauen'!$13:$15,Tabelle4[[#This Row],[Vollständig]])</f>
        <v>0</v>
      </c>
      <c r="H69" s="5">
        <f>(COUNTIF('Übersicht Männer'!$20:$23,Tabelle4[[#This Row],[Vollständig]])+COUNTIF('Übersicht Frauen'!$17:$19,Tabelle4[[#This Row],[Vollständig]]))</f>
        <v>0</v>
      </c>
      <c r="I69" s="5">
        <f>SUM(Tabelle4[[#This Row],[2.Bundesliga]:[Landesliga Süd]])</f>
        <v>0</v>
      </c>
    </row>
    <row r="70" spans="1:9">
      <c r="A70" s="5" t="s">
        <v>377</v>
      </c>
      <c r="B70" s="5" t="s">
        <v>378</v>
      </c>
      <c r="C70" s="5" t="s">
        <v>379</v>
      </c>
      <c r="D70" s="63" t="str">
        <f>_xlfn.CONCAT(Tabelle4[[#This Row],[Name]],", ",Tabelle4[[#This Row],[Vorname]])</f>
        <v>Kallenbach, Julia</v>
      </c>
      <c r="E70" s="5">
        <f>COUNTIF('Übersicht Männer'!$4:$8,Tabelle4[[#This Row],[Vollständig]])+COUNTIF('Übersicht Frauen'!$4:$7,Tabelle4[[#This Row],[Vollständig]])</f>
        <v>0</v>
      </c>
      <c r="F70" s="5">
        <f>COUNTIF('Übersicht Männer'!$10:$13,Tabelle4[[#This Row],[Vollständig]])+COUNTIF('Übersicht Frauen'!$9:$11,Tabelle4[[#This Row],[Vollständig]])</f>
        <v>0</v>
      </c>
      <c r="G70" s="5">
        <f>COUNTIF('Übersicht Männer'!$15:$18,Tabelle4[[#This Row],[Vollständig]])+COUNTIF('Übersicht Frauen'!$13:$15,Tabelle4[[#This Row],[Vollständig]])</f>
        <v>0</v>
      </c>
      <c r="H70" s="5">
        <f>(COUNTIF('Übersicht Männer'!$20:$23,Tabelle4[[#This Row],[Vollständig]])+COUNTIF('Übersicht Frauen'!$17:$19,Tabelle4[[#This Row],[Vollständig]]))</f>
        <v>0</v>
      </c>
      <c r="I70" s="5">
        <f>SUM(Tabelle4[[#This Row],[2.Bundesliga]:[Landesliga Süd]])</f>
        <v>0</v>
      </c>
    </row>
    <row r="71" spans="1:9">
      <c r="A71" s="5" t="s">
        <v>380</v>
      </c>
      <c r="B71" s="5" t="s">
        <v>381</v>
      </c>
      <c r="C71" s="5" t="s">
        <v>382</v>
      </c>
      <c r="D71" s="63" t="str">
        <f>_xlfn.CONCAT(Tabelle4[[#This Row],[Name]],", ",Tabelle4[[#This Row],[Vorname]])</f>
        <v>Kantelberg, Lennart</v>
      </c>
      <c r="E71" s="5">
        <f>COUNTIF('Übersicht Männer'!$4:$8,Tabelle4[[#This Row],[Vollständig]])+COUNTIF('Übersicht Frauen'!$4:$7,Tabelle4[[#This Row],[Vollständig]])</f>
        <v>0</v>
      </c>
      <c r="F71" s="5">
        <f>COUNTIF('Übersicht Männer'!$10:$13,Tabelle4[[#This Row],[Vollständig]])+COUNTIF('Übersicht Frauen'!$9:$11,Tabelle4[[#This Row],[Vollständig]])</f>
        <v>0</v>
      </c>
      <c r="G71" s="5">
        <f>COUNTIF('Übersicht Männer'!$15:$18,Tabelle4[[#This Row],[Vollständig]])+COUNTIF('Übersicht Frauen'!$13:$15,Tabelle4[[#This Row],[Vollständig]])</f>
        <v>0</v>
      </c>
      <c r="H71" s="5">
        <f>(COUNTIF('Übersicht Männer'!$20:$23,Tabelle4[[#This Row],[Vollständig]])+COUNTIF('Übersicht Frauen'!$17:$19,Tabelle4[[#This Row],[Vollständig]]))</f>
        <v>0</v>
      </c>
      <c r="I71" s="5">
        <f>SUM(Tabelle4[[#This Row],[2.Bundesliga]:[Landesliga Süd]])</f>
        <v>0</v>
      </c>
    </row>
    <row r="72" spans="1:9">
      <c r="A72" s="5" t="s">
        <v>383</v>
      </c>
      <c r="B72" s="5" t="s">
        <v>384</v>
      </c>
      <c r="C72" s="5" t="s">
        <v>385</v>
      </c>
      <c r="D72" s="63" t="str">
        <f>_xlfn.CONCAT(Tabelle4[[#This Row],[Name]],", ",Tabelle4[[#This Row],[Vorname]])</f>
        <v>Kanwischer, Pia</v>
      </c>
      <c r="E72" s="5">
        <f>COUNTIF('Übersicht Männer'!$4:$8,Tabelle4[[#This Row],[Vollständig]])+COUNTIF('Übersicht Frauen'!$4:$7,Tabelle4[[#This Row],[Vollständig]])</f>
        <v>0</v>
      </c>
      <c r="F72" s="5">
        <f>COUNTIF('Übersicht Männer'!$10:$13,Tabelle4[[#This Row],[Vollständig]])+COUNTIF('Übersicht Frauen'!$9:$11,Tabelle4[[#This Row],[Vollständig]])</f>
        <v>0</v>
      </c>
      <c r="G72" s="5">
        <f>COUNTIF('Übersicht Männer'!$15:$18,Tabelle4[[#This Row],[Vollständig]])+COUNTIF('Übersicht Frauen'!$13:$15,Tabelle4[[#This Row],[Vollständig]])</f>
        <v>0</v>
      </c>
      <c r="H72" s="5">
        <f>(COUNTIF('Übersicht Männer'!$20:$23,Tabelle4[[#This Row],[Vollständig]])+COUNTIF('Übersicht Frauen'!$17:$19,Tabelle4[[#This Row],[Vollständig]]))</f>
        <v>0</v>
      </c>
      <c r="I72" s="5">
        <f>SUM(Tabelle4[[#This Row],[2.Bundesliga]:[Landesliga Süd]])</f>
        <v>0</v>
      </c>
    </row>
    <row r="73" spans="1:9">
      <c r="A73" s="5" t="s">
        <v>386</v>
      </c>
      <c r="B73" s="5" t="s">
        <v>387</v>
      </c>
      <c r="C73" s="5" t="s">
        <v>388</v>
      </c>
      <c r="D73" s="63" t="str">
        <f>_xlfn.CONCAT(Tabelle4[[#This Row],[Name]],", ",Tabelle4[[#This Row],[Vorname]])</f>
        <v>Kartenbender, Chris Niels</v>
      </c>
      <c r="E73" s="5">
        <f>COUNTIF('Übersicht Männer'!$4:$8,Tabelle4[[#This Row],[Vollständig]])+COUNTIF('Übersicht Frauen'!$4:$7,Tabelle4[[#This Row],[Vollständig]])</f>
        <v>0</v>
      </c>
      <c r="F73" s="5">
        <f>COUNTIF('Übersicht Männer'!$10:$13,Tabelle4[[#This Row],[Vollständig]])+COUNTIF('Übersicht Frauen'!$9:$11,Tabelle4[[#This Row],[Vollständig]])</f>
        <v>0</v>
      </c>
      <c r="G73" s="5">
        <f>COUNTIF('Übersicht Männer'!$15:$18,Tabelle4[[#This Row],[Vollständig]])+COUNTIF('Übersicht Frauen'!$13:$15,Tabelle4[[#This Row],[Vollständig]])</f>
        <v>0</v>
      </c>
      <c r="H73" s="5">
        <f>(COUNTIF('Übersicht Männer'!$20:$23,Tabelle4[[#This Row],[Vollständig]])+COUNTIF('Übersicht Frauen'!$17:$19,Tabelle4[[#This Row],[Vollständig]]))</f>
        <v>1</v>
      </c>
      <c r="I73" s="5">
        <f>SUM(Tabelle4[[#This Row],[2.Bundesliga]:[Landesliga Süd]])</f>
        <v>1</v>
      </c>
    </row>
    <row r="74" spans="1:9">
      <c r="A74" s="5" t="s">
        <v>389</v>
      </c>
      <c r="B74" s="5" t="s">
        <v>390</v>
      </c>
      <c r="C74" s="5" t="s">
        <v>391</v>
      </c>
      <c r="D74" s="63" t="str">
        <f>_xlfn.CONCAT(Tabelle4[[#This Row],[Name]],", ",Tabelle4[[#This Row],[Vorname]])</f>
        <v>Kauert, Stephan</v>
      </c>
      <c r="E74" s="5">
        <f>COUNTIF('Übersicht Männer'!$4:$8,Tabelle4[[#This Row],[Vollständig]])+COUNTIF('Übersicht Frauen'!$4:$7,Tabelle4[[#This Row],[Vollständig]])</f>
        <v>0</v>
      </c>
      <c r="F74" s="5">
        <f>COUNTIF('Übersicht Männer'!$10:$13,Tabelle4[[#This Row],[Vollständig]])+COUNTIF('Übersicht Frauen'!$9:$11,Tabelle4[[#This Row],[Vollständig]])</f>
        <v>0</v>
      </c>
      <c r="G74" s="5">
        <f>COUNTIF('Übersicht Männer'!$15:$18,Tabelle4[[#This Row],[Vollständig]])+COUNTIF('Übersicht Frauen'!$13:$15,Tabelle4[[#This Row],[Vollständig]])</f>
        <v>0</v>
      </c>
      <c r="H74" s="5">
        <f>(COUNTIF('Übersicht Männer'!$20:$23,Tabelle4[[#This Row],[Vollständig]])+COUNTIF('Übersicht Frauen'!$17:$19,Tabelle4[[#This Row],[Vollständig]]))</f>
        <v>0</v>
      </c>
      <c r="I74" s="5">
        <f>SUM(Tabelle4[[#This Row],[2.Bundesliga]:[Landesliga Süd]])</f>
        <v>0</v>
      </c>
    </row>
    <row r="75" spans="1:9">
      <c r="A75" s="5" t="s">
        <v>392</v>
      </c>
      <c r="B75" s="5" t="s">
        <v>393</v>
      </c>
      <c r="C75" s="5" t="s">
        <v>394</v>
      </c>
      <c r="D75" s="63" t="str">
        <f>_xlfn.CONCAT(Tabelle4[[#This Row],[Name]],", ",Tabelle4[[#This Row],[Vorname]])</f>
        <v>Kern, Johannes</v>
      </c>
      <c r="E75" s="5">
        <f>COUNTIF('Übersicht Männer'!$4:$8,Tabelle4[[#This Row],[Vollständig]])+COUNTIF('Übersicht Frauen'!$4:$7,Tabelle4[[#This Row],[Vollständig]])</f>
        <v>0</v>
      </c>
      <c r="F75" s="5">
        <f>COUNTIF('Übersicht Männer'!$10:$13,Tabelle4[[#This Row],[Vollständig]])+COUNTIF('Übersicht Frauen'!$9:$11,Tabelle4[[#This Row],[Vollständig]])</f>
        <v>1</v>
      </c>
      <c r="G75" s="5">
        <f>COUNTIF('Übersicht Männer'!$15:$18,Tabelle4[[#This Row],[Vollständig]])+COUNTIF('Übersicht Frauen'!$13:$15,Tabelle4[[#This Row],[Vollständig]])</f>
        <v>2</v>
      </c>
      <c r="H75" s="5">
        <f>(COUNTIF('Übersicht Männer'!$20:$23,Tabelle4[[#This Row],[Vollständig]])+COUNTIF('Übersicht Frauen'!$17:$19,Tabelle4[[#This Row],[Vollständig]]))</f>
        <v>0</v>
      </c>
      <c r="I75" s="5">
        <f>SUM(Tabelle4[[#This Row],[2.Bundesliga]:[Landesliga Süd]])</f>
        <v>3</v>
      </c>
    </row>
    <row r="76" spans="1:9">
      <c r="A76" s="5" t="s">
        <v>395</v>
      </c>
      <c r="B76" s="5" t="s">
        <v>396</v>
      </c>
      <c r="C76" s="5" t="s">
        <v>291</v>
      </c>
      <c r="D76" s="63" t="str">
        <f>_xlfn.CONCAT(Tabelle4[[#This Row],[Name]],", ",Tabelle4[[#This Row],[Vorname]])</f>
        <v>Kittner, Svenja</v>
      </c>
      <c r="E76" s="5">
        <f>COUNTIF('Übersicht Männer'!$4:$8,Tabelle4[[#This Row],[Vollständig]])+COUNTIF('Übersicht Frauen'!$4:$7,Tabelle4[[#This Row],[Vollständig]])</f>
        <v>0</v>
      </c>
      <c r="F76" s="5">
        <f>COUNTIF('Übersicht Männer'!$10:$13,Tabelle4[[#This Row],[Vollständig]])+COUNTIF('Übersicht Frauen'!$9:$11,Tabelle4[[#This Row],[Vollständig]])</f>
        <v>0</v>
      </c>
      <c r="G76" s="5">
        <f>COUNTIF('Übersicht Männer'!$15:$18,Tabelle4[[#This Row],[Vollständig]])+COUNTIF('Übersicht Frauen'!$13:$15,Tabelle4[[#This Row],[Vollständig]])</f>
        <v>0</v>
      </c>
      <c r="H76" s="5">
        <f>(COUNTIF('Übersicht Männer'!$20:$23,Tabelle4[[#This Row],[Vollständig]])+COUNTIF('Übersicht Frauen'!$17:$19,Tabelle4[[#This Row],[Vollständig]]))</f>
        <v>1</v>
      </c>
      <c r="I76" s="5">
        <f>SUM(Tabelle4[[#This Row],[2.Bundesliga]:[Landesliga Süd]])</f>
        <v>1</v>
      </c>
    </row>
    <row r="77" spans="1:9">
      <c r="A77" s="5" t="s">
        <v>397</v>
      </c>
      <c r="B77" s="5" t="s">
        <v>398</v>
      </c>
      <c r="C77" s="5" t="s">
        <v>399</v>
      </c>
      <c r="D77" s="63" t="str">
        <f>_xlfn.CONCAT(Tabelle4[[#This Row],[Name]],", ",Tabelle4[[#This Row],[Vorname]])</f>
        <v>Kläser, Eva</v>
      </c>
      <c r="E77" s="5">
        <f>COUNTIF('Übersicht Männer'!$4:$8,Tabelle4[[#This Row],[Vollständig]])+COUNTIF('Übersicht Frauen'!$4:$7,Tabelle4[[#This Row],[Vollständig]])</f>
        <v>3</v>
      </c>
      <c r="F77" s="5">
        <f>COUNTIF('Übersicht Männer'!$10:$13,Tabelle4[[#This Row],[Vollständig]])+COUNTIF('Übersicht Frauen'!$9:$11,Tabelle4[[#This Row],[Vollständig]])</f>
        <v>2</v>
      </c>
      <c r="G77" s="5">
        <f>COUNTIF('Übersicht Männer'!$15:$18,Tabelle4[[#This Row],[Vollständig]])+COUNTIF('Übersicht Frauen'!$13:$15,Tabelle4[[#This Row],[Vollständig]])</f>
        <v>1</v>
      </c>
      <c r="H77" s="5">
        <f>(COUNTIF('Übersicht Männer'!$20:$23,Tabelle4[[#This Row],[Vollständig]])+COUNTIF('Übersicht Frauen'!$17:$19,Tabelle4[[#This Row],[Vollständig]]))</f>
        <v>0</v>
      </c>
      <c r="I77" s="5">
        <f>SUM(Tabelle4[[#This Row],[2.Bundesliga]:[Landesliga Süd]])</f>
        <v>6</v>
      </c>
    </row>
    <row r="78" spans="1:9">
      <c r="A78" s="5" t="s">
        <v>400</v>
      </c>
      <c r="B78" s="5" t="s">
        <v>401</v>
      </c>
      <c r="C78" s="5" t="s">
        <v>402</v>
      </c>
      <c r="D78" s="63" t="str">
        <f>_xlfn.CONCAT(Tabelle4[[#This Row],[Name]],", ",Tabelle4[[#This Row],[Vorname]])</f>
        <v>Klinkenberg, Eric</v>
      </c>
      <c r="E78" s="5">
        <f>COUNTIF('Übersicht Männer'!$4:$8,Tabelle4[[#This Row],[Vollständig]])+COUNTIF('Übersicht Frauen'!$4:$7,Tabelle4[[#This Row],[Vollständig]])</f>
        <v>0</v>
      </c>
      <c r="F78" s="5">
        <f>COUNTIF('Übersicht Männer'!$10:$13,Tabelle4[[#This Row],[Vollständig]])+COUNTIF('Übersicht Frauen'!$9:$11,Tabelle4[[#This Row],[Vollständig]])</f>
        <v>2</v>
      </c>
      <c r="G78" s="5">
        <f>COUNTIF('Übersicht Männer'!$15:$18,Tabelle4[[#This Row],[Vollständig]])+COUNTIF('Übersicht Frauen'!$13:$15,Tabelle4[[#This Row],[Vollständig]])</f>
        <v>0</v>
      </c>
      <c r="H78" s="5">
        <f>(COUNTIF('Übersicht Männer'!$20:$23,Tabelle4[[#This Row],[Vollständig]])+COUNTIF('Übersicht Frauen'!$17:$19,Tabelle4[[#This Row],[Vollständig]]))</f>
        <v>0</v>
      </c>
      <c r="I78" s="5">
        <f>SUM(Tabelle4[[#This Row],[2.Bundesliga]:[Landesliga Süd]])</f>
        <v>2</v>
      </c>
    </row>
    <row r="79" spans="1:9">
      <c r="A79" s="5" t="s">
        <v>403</v>
      </c>
      <c r="B79" s="5" t="s">
        <v>404</v>
      </c>
      <c r="C79" s="5" t="s">
        <v>405</v>
      </c>
      <c r="D79" s="63" t="str">
        <f>_xlfn.CONCAT(Tabelle4[[#This Row],[Name]],", ",Tabelle4[[#This Row],[Vorname]])</f>
        <v>Kloppenburg, Greta</v>
      </c>
      <c r="E79" s="5">
        <f>COUNTIF('Übersicht Männer'!$4:$8,Tabelle4[[#This Row],[Vollständig]])+COUNTIF('Übersicht Frauen'!$4:$7,Tabelle4[[#This Row],[Vollständig]])</f>
        <v>2</v>
      </c>
      <c r="F79" s="5">
        <f>COUNTIF('Übersicht Männer'!$10:$13,Tabelle4[[#This Row],[Vollständig]])+COUNTIF('Übersicht Frauen'!$9:$11,Tabelle4[[#This Row],[Vollständig]])</f>
        <v>0</v>
      </c>
      <c r="G79" s="5">
        <f>COUNTIF('Übersicht Männer'!$15:$18,Tabelle4[[#This Row],[Vollständig]])+COUNTIF('Übersicht Frauen'!$13:$15,Tabelle4[[#This Row],[Vollständig]])</f>
        <v>0</v>
      </c>
      <c r="H79" s="5">
        <f>(COUNTIF('Übersicht Männer'!$20:$23,Tabelle4[[#This Row],[Vollständig]])+COUNTIF('Übersicht Frauen'!$17:$19,Tabelle4[[#This Row],[Vollständig]]))</f>
        <v>0</v>
      </c>
      <c r="I79" s="5">
        <f>SUM(Tabelle4[[#This Row],[2.Bundesliga]:[Landesliga Süd]])</f>
        <v>2</v>
      </c>
    </row>
    <row r="80" spans="1:9">
      <c r="A80" s="5" t="s">
        <v>406</v>
      </c>
      <c r="B80" s="5" t="s">
        <v>407</v>
      </c>
      <c r="C80" s="5" t="s">
        <v>408</v>
      </c>
      <c r="D80" s="63" t="str">
        <f>_xlfn.CONCAT(Tabelle4[[#This Row],[Name]],", ",Tabelle4[[#This Row],[Vorname]])</f>
        <v>Koch, Laura</v>
      </c>
      <c r="E80" s="5">
        <f>COUNTIF('Übersicht Männer'!$4:$8,Tabelle4[[#This Row],[Vollständig]])+COUNTIF('Übersicht Frauen'!$4:$7,Tabelle4[[#This Row],[Vollständig]])</f>
        <v>0</v>
      </c>
      <c r="F80" s="5">
        <f>COUNTIF('Übersicht Männer'!$10:$13,Tabelle4[[#This Row],[Vollständig]])+COUNTIF('Übersicht Frauen'!$9:$11,Tabelle4[[#This Row],[Vollständig]])</f>
        <v>0</v>
      </c>
      <c r="G80" s="5">
        <f>COUNTIF('Übersicht Männer'!$15:$18,Tabelle4[[#This Row],[Vollständig]])+COUNTIF('Übersicht Frauen'!$13:$15,Tabelle4[[#This Row],[Vollständig]])</f>
        <v>1</v>
      </c>
      <c r="H80" s="5">
        <f>(COUNTIF('Übersicht Männer'!$20:$23,Tabelle4[[#This Row],[Vollständig]])+COUNTIF('Übersicht Frauen'!$17:$19,Tabelle4[[#This Row],[Vollständig]]))</f>
        <v>1</v>
      </c>
      <c r="I80" s="5">
        <f>SUM(Tabelle4[[#This Row],[2.Bundesliga]:[Landesliga Süd]])</f>
        <v>2</v>
      </c>
    </row>
    <row r="81" spans="1:9">
      <c r="A81" s="5" t="s">
        <v>409</v>
      </c>
      <c r="B81" s="5" t="s">
        <v>410</v>
      </c>
      <c r="C81" s="5" t="s">
        <v>411</v>
      </c>
      <c r="D81" s="63" t="str">
        <f>_xlfn.CONCAT(Tabelle4[[#This Row],[Name]],", ",Tabelle4[[#This Row],[Vorname]])</f>
        <v>Koger, Anton</v>
      </c>
      <c r="E81" s="5">
        <f>COUNTIF('Übersicht Männer'!$4:$8,Tabelle4[[#This Row],[Vollständig]])+COUNTIF('Übersicht Frauen'!$4:$7,Tabelle4[[#This Row],[Vollständig]])</f>
        <v>0</v>
      </c>
      <c r="F81" s="5">
        <f>COUNTIF('Übersicht Männer'!$10:$13,Tabelle4[[#This Row],[Vollständig]])+COUNTIF('Übersicht Frauen'!$9:$11,Tabelle4[[#This Row],[Vollständig]])</f>
        <v>0</v>
      </c>
      <c r="G81" s="5">
        <f>COUNTIF('Übersicht Männer'!$15:$18,Tabelle4[[#This Row],[Vollständig]])+COUNTIF('Übersicht Frauen'!$13:$15,Tabelle4[[#This Row],[Vollständig]])</f>
        <v>0</v>
      </c>
      <c r="H81" s="5">
        <f>(COUNTIF('Übersicht Männer'!$20:$23,Tabelle4[[#This Row],[Vollständig]])+COUNTIF('Übersicht Frauen'!$17:$19,Tabelle4[[#This Row],[Vollständig]]))</f>
        <v>0</v>
      </c>
      <c r="I81" s="5">
        <f>SUM(Tabelle4[[#This Row],[2.Bundesliga]:[Landesliga Süd]])</f>
        <v>0</v>
      </c>
    </row>
    <row r="82" spans="1:9">
      <c r="A82" s="5" t="s">
        <v>412</v>
      </c>
      <c r="B82" s="5" t="s">
        <v>413</v>
      </c>
      <c r="C82" s="5" t="s">
        <v>414</v>
      </c>
      <c r="D82" s="63" t="str">
        <f>_xlfn.CONCAT(Tabelle4[[#This Row],[Name]],", ",Tabelle4[[#This Row],[Vorname]])</f>
        <v>Körner, Dennis</v>
      </c>
      <c r="E82" s="5">
        <f>COUNTIF('Übersicht Männer'!$4:$8,Tabelle4[[#This Row],[Vollständig]])+COUNTIF('Übersicht Frauen'!$4:$7,Tabelle4[[#This Row],[Vollständig]])</f>
        <v>0</v>
      </c>
      <c r="F82" s="5">
        <f>COUNTIF('Übersicht Männer'!$10:$13,Tabelle4[[#This Row],[Vollständig]])+COUNTIF('Übersicht Frauen'!$9:$11,Tabelle4[[#This Row],[Vollständig]])</f>
        <v>0</v>
      </c>
      <c r="G82" s="5">
        <f>COUNTIF('Übersicht Männer'!$15:$18,Tabelle4[[#This Row],[Vollständig]])+COUNTIF('Übersicht Frauen'!$13:$15,Tabelle4[[#This Row],[Vollständig]])</f>
        <v>0</v>
      </c>
      <c r="H82" s="5">
        <f>(COUNTIF('Übersicht Männer'!$20:$23,Tabelle4[[#This Row],[Vollständig]])+COUNTIF('Übersicht Frauen'!$17:$19,Tabelle4[[#This Row],[Vollständig]]))</f>
        <v>0</v>
      </c>
      <c r="I82" s="5">
        <f>SUM(Tabelle4[[#This Row],[2.Bundesliga]:[Landesliga Süd]])</f>
        <v>0</v>
      </c>
    </row>
    <row r="83" spans="1:9">
      <c r="A83" s="5" t="s">
        <v>415</v>
      </c>
      <c r="B83" s="5" t="s">
        <v>416</v>
      </c>
      <c r="C83" s="5" t="s">
        <v>259</v>
      </c>
      <c r="D83" s="63" t="str">
        <f>_xlfn.CONCAT(Tabelle4[[#This Row],[Name]],", ",Tabelle4[[#This Row],[Vorname]])</f>
        <v>Krauhausen, Michael</v>
      </c>
      <c r="E83" s="5">
        <f>COUNTIF('Übersicht Männer'!$4:$8,Tabelle4[[#This Row],[Vollständig]])+COUNTIF('Übersicht Frauen'!$4:$7,Tabelle4[[#This Row],[Vollständig]])</f>
        <v>0</v>
      </c>
      <c r="F83" s="5">
        <f>COUNTIF('Übersicht Männer'!$10:$13,Tabelle4[[#This Row],[Vollständig]])+COUNTIF('Übersicht Frauen'!$9:$11,Tabelle4[[#This Row],[Vollständig]])</f>
        <v>0</v>
      </c>
      <c r="G83" s="5">
        <f>COUNTIF('Übersicht Männer'!$15:$18,Tabelle4[[#This Row],[Vollständig]])+COUNTIF('Übersicht Frauen'!$13:$15,Tabelle4[[#This Row],[Vollständig]])</f>
        <v>0</v>
      </c>
      <c r="H83" s="5">
        <f>(COUNTIF('Übersicht Männer'!$20:$23,Tabelle4[[#This Row],[Vollständig]])+COUNTIF('Übersicht Frauen'!$17:$19,Tabelle4[[#This Row],[Vollständig]]))</f>
        <v>0</v>
      </c>
      <c r="I83" s="5">
        <f>SUM(Tabelle4[[#This Row],[2.Bundesliga]:[Landesliga Süd]])</f>
        <v>0</v>
      </c>
    </row>
    <row r="84" spans="1:9">
      <c r="A84" s="5"/>
      <c r="B84" s="5" t="s">
        <v>417</v>
      </c>
      <c r="C84" s="5" t="s">
        <v>418</v>
      </c>
      <c r="D84" s="63" t="str">
        <f>_xlfn.CONCAT(Tabelle4[[#This Row],[Name]],", ",Tabelle4[[#This Row],[Vorname]])</f>
        <v>Krückel, Jula</v>
      </c>
      <c r="E84" s="5">
        <f>COUNTIF('Übersicht Männer'!$4:$8,Tabelle4[[#This Row],[Vollständig]])+COUNTIF('Übersicht Frauen'!$4:$7,Tabelle4[[#This Row],[Vollständig]])</f>
        <v>0</v>
      </c>
      <c r="F84" s="5">
        <f>COUNTIF('Übersicht Männer'!$10:$13,Tabelle4[[#This Row],[Vollständig]])+COUNTIF('Übersicht Frauen'!$9:$11,Tabelle4[[#This Row],[Vollständig]])</f>
        <v>0</v>
      </c>
      <c r="G84" s="5">
        <f>COUNTIF('Übersicht Männer'!$15:$18,Tabelle4[[#This Row],[Vollständig]])+COUNTIF('Übersicht Frauen'!$13:$15,Tabelle4[[#This Row],[Vollständig]])</f>
        <v>1</v>
      </c>
      <c r="H84" s="5">
        <f>(COUNTIF('Übersicht Männer'!$20:$23,Tabelle4[[#This Row],[Vollständig]])+COUNTIF('Übersicht Frauen'!$17:$19,Tabelle4[[#This Row],[Vollständig]]))</f>
        <v>0</v>
      </c>
      <c r="I84" s="5">
        <f>SUM(Tabelle4[[#This Row],[2.Bundesliga]:[Landesliga Süd]])</f>
        <v>1</v>
      </c>
    </row>
    <row r="85" spans="1:9">
      <c r="A85" s="5" t="s">
        <v>419</v>
      </c>
      <c r="B85" s="5" t="s">
        <v>420</v>
      </c>
      <c r="C85" s="5" t="s">
        <v>421</v>
      </c>
      <c r="D85" s="63" t="str">
        <f>_xlfn.CONCAT(Tabelle4[[#This Row],[Name]],", ",Tabelle4[[#This Row],[Vorname]])</f>
        <v>Kruse, Christiane</v>
      </c>
      <c r="E85" s="5">
        <f>COUNTIF('Übersicht Männer'!$4:$8,Tabelle4[[#This Row],[Vollständig]])+COUNTIF('Übersicht Frauen'!$4:$7,Tabelle4[[#This Row],[Vollständig]])</f>
        <v>0</v>
      </c>
      <c r="F85" s="5">
        <f>COUNTIF('Übersicht Männer'!$10:$13,Tabelle4[[#This Row],[Vollständig]])+COUNTIF('Übersicht Frauen'!$9:$11,Tabelle4[[#This Row],[Vollständig]])</f>
        <v>0</v>
      </c>
      <c r="G85" s="5">
        <f>COUNTIF('Übersicht Männer'!$15:$18,Tabelle4[[#This Row],[Vollständig]])+COUNTIF('Übersicht Frauen'!$13:$15,Tabelle4[[#This Row],[Vollständig]])</f>
        <v>0</v>
      </c>
      <c r="H85" s="5">
        <f>(COUNTIF('Übersicht Männer'!$20:$23,Tabelle4[[#This Row],[Vollständig]])+COUNTIF('Übersicht Frauen'!$17:$19,Tabelle4[[#This Row],[Vollständig]]))</f>
        <v>0</v>
      </c>
      <c r="I85" s="5">
        <f>SUM(Tabelle4[[#This Row],[2.Bundesliga]:[Landesliga Süd]])</f>
        <v>0</v>
      </c>
    </row>
    <row r="86" spans="1:9">
      <c r="A86" s="5" t="s">
        <v>422</v>
      </c>
      <c r="B86" s="5" t="s">
        <v>423</v>
      </c>
      <c r="C86" s="5" t="s">
        <v>345</v>
      </c>
      <c r="D86" s="63" t="str">
        <f>_xlfn.CONCAT(Tabelle4[[#This Row],[Name]],", ",Tabelle4[[#This Row],[Vorname]])</f>
        <v>Küppers, Philipp</v>
      </c>
      <c r="E86" s="5">
        <f>COUNTIF('Übersicht Männer'!$4:$8,Tabelle4[[#This Row],[Vollständig]])+COUNTIF('Übersicht Frauen'!$4:$7,Tabelle4[[#This Row],[Vollständig]])</f>
        <v>0</v>
      </c>
      <c r="F86" s="5">
        <f>COUNTIF('Übersicht Männer'!$10:$13,Tabelle4[[#This Row],[Vollständig]])+COUNTIF('Übersicht Frauen'!$9:$11,Tabelle4[[#This Row],[Vollständig]])</f>
        <v>0</v>
      </c>
      <c r="G86" s="5">
        <f>COUNTIF('Übersicht Männer'!$15:$18,Tabelle4[[#This Row],[Vollständig]])+COUNTIF('Übersicht Frauen'!$13:$15,Tabelle4[[#This Row],[Vollständig]])</f>
        <v>1</v>
      </c>
      <c r="H86" s="5">
        <f>(COUNTIF('Übersicht Männer'!$20:$23,Tabelle4[[#This Row],[Vollständig]])+COUNTIF('Übersicht Frauen'!$17:$19,Tabelle4[[#This Row],[Vollständig]]))</f>
        <v>0</v>
      </c>
      <c r="I86" s="5">
        <f>SUM(Tabelle4[[#This Row],[2.Bundesliga]:[Landesliga Süd]])</f>
        <v>1</v>
      </c>
    </row>
    <row r="87" spans="1:9">
      <c r="A87" s="5" t="s">
        <v>424</v>
      </c>
      <c r="B87" s="5" t="s">
        <v>425</v>
      </c>
      <c r="C87" s="5" t="s">
        <v>408</v>
      </c>
      <c r="D87" s="63" t="str">
        <f>_xlfn.CONCAT(Tabelle4[[#This Row],[Name]],", ",Tabelle4[[#This Row],[Vorname]])</f>
        <v>Laermann, Laura</v>
      </c>
      <c r="E87" s="5">
        <f>COUNTIF('Übersicht Männer'!$4:$8,Tabelle4[[#This Row],[Vollständig]])+COUNTIF('Übersicht Frauen'!$4:$7,Tabelle4[[#This Row],[Vollständig]])</f>
        <v>0</v>
      </c>
      <c r="F87" s="5">
        <f>COUNTIF('Übersicht Männer'!$10:$13,Tabelle4[[#This Row],[Vollständig]])+COUNTIF('Übersicht Frauen'!$9:$11,Tabelle4[[#This Row],[Vollständig]])</f>
        <v>3</v>
      </c>
      <c r="G87" s="5">
        <f>COUNTIF('Übersicht Männer'!$15:$18,Tabelle4[[#This Row],[Vollständig]])+COUNTIF('Übersicht Frauen'!$13:$15,Tabelle4[[#This Row],[Vollständig]])</f>
        <v>0</v>
      </c>
      <c r="H87" s="5">
        <f>(COUNTIF('Übersicht Männer'!$20:$23,Tabelle4[[#This Row],[Vollständig]])+COUNTIF('Übersicht Frauen'!$17:$19,Tabelle4[[#This Row],[Vollständig]]))</f>
        <v>0</v>
      </c>
      <c r="I87" s="5">
        <f>SUM(Tabelle4[[#This Row],[2.Bundesliga]:[Landesliga Süd]])</f>
        <v>3</v>
      </c>
    </row>
    <row r="88" spans="1:9">
      <c r="A88" s="5" t="s">
        <v>426</v>
      </c>
      <c r="B88" s="5" t="s">
        <v>427</v>
      </c>
      <c r="C88" s="5" t="s">
        <v>428</v>
      </c>
      <c r="D88" s="63" t="str">
        <f>_xlfn.CONCAT(Tabelle4[[#This Row],[Name]],", ",Tabelle4[[#This Row],[Vorname]])</f>
        <v>Lindner, Patrick</v>
      </c>
      <c r="E88" s="5">
        <f>COUNTIF('Übersicht Männer'!$4:$8,Tabelle4[[#This Row],[Vollständig]])+COUNTIF('Übersicht Frauen'!$4:$7,Tabelle4[[#This Row],[Vollständig]])</f>
        <v>0</v>
      </c>
      <c r="F88" s="5">
        <f>COUNTIF('Übersicht Männer'!$10:$13,Tabelle4[[#This Row],[Vollständig]])+COUNTIF('Übersicht Frauen'!$9:$11,Tabelle4[[#This Row],[Vollständig]])</f>
        <v>0</v>
      </c>
      <c r="G88" s="5">
        <f>COUNTIF('Übersicht Männer'!$15:$18,Tabelle4[[#This Row],[Vollständig]])+COUNTIF('Übersicht Frauen'!$13:$15,Tabelle4[[#This Row],[Vollständig]])</f>
        <v>0</v>
      </c>
      <c r="H88" s="5">
        <f>(COUNTIF('Übersicht Männer'!$20:$23,Tabelle4[[#This Row],[Vollständig]])+COUNTIF('Übersicht Frauen'!$17:$19,Tabelle4[[#This Row],[Vollständig]]))</f>
        <v>0</v>
      </c>
      <c r="I88" s="5">
        <f>SUM(Tabelle4[[#This Row],[2.Bundesliga]:[Landesliga Süd]])</f>
        <v>0</v>
      </c>
    </row>
    <row r="89" spans="1:9">
      <c r="A89" s="5" t="s">
        <v>429</v>
      </c>
      <c r="B89" s="5" t="s">
        <v>430</v>
      </c>
      <c r="C89" s="5" t="s">
        <v>431</v>
      </c>
      <c r="D89" s="63" t="str">
        <f>_xlfn.CONCAT(Tabelle4[[#This Row],[Name]],", ",Tabelle4[[#This Row],[Vorname]])</f>
        <v>Löbner, Niklas</v>
      </c>
      <c r="E89" s="5">
        <f>COUNTIF('Übersicht Männer'!$4:$8,Tabelle4[[#This Row],[Vollständig]])+COUNTIF('Übersicht Frauen'!$4:$7,Tabelle4[[#This Row],[Vollständig]])</f>
        <v>0</v>
      </c>
      <c r="F89" s="5">
        <f>COUNTIF('Übersicht Männer'!$10:$13,Tabelle4[[#This Row],[Vollständig]])+COUNTIF('Übersicht Frauen'!$9:$11,Tabelle4[[#This Row],[Vollständig]])</f>
        <v>0</v>
      </c>
      <c r="G89" s="5">
        <f>COUNTIF('Übersicht Männer'!$15:$18,Tabelle4[[#This Row],[Vollständig]])+COUNTIF('Übersicht Frauen'!$13:$15,Tabelle4[[#This Row],[Vollständig]])</f>
        <v>0</v>
      </c>
      <c r="H89" s="5">
        <f>(COUNTIF('Übersicht Männer'!$20:$23,Tabelle4[[#This Row],[Vollständig]])+COUNTIF('Übersicht Frauen'!$17:$19,Tabelle4[[#This Row],[Vollständig]]))</f>
        <v>0</v>
      </c>
      <c r="I89" s="5">
        <f>SUM(Tabelle4[[#This Row],[2.Bundesliga]:[Landesliga Süd]])</f>
        <v>0</v>
      </c>
    </row>
    <row r="90" spans="1:9">
      <c r="A90" s="5" t="s">
        <v>432</v>
      </c>
      <c r="B90" s="5" t="s">
        <v>433</v>
      </c>
      <c r="C90" s="5" t="s">
        <v>434</v>
      </c>
      <c r="D90" s="63" t="str">
        <f>_xlfn.CONCAT(Tabelle4[[#This Row],[Name]],", ",Tabelle4[[#This Row],[Vorname]])</f>
        <v>Lotze, Sven</v>
      </c>
      <c r="E90" s="5">
        <f>COUNTIF('Übersicht Männer'!$4:$8,Tabelle4[[#This Row],[Vollständig]])+COUNTIF('Übersicht Frauen'!$4:$7,Tabelle4[[#This Row],[Vollständig]])</f>
        <v>0</v>
      </c>
      <c r="F90" s="5">
        <f>COUNTIF('Übersicht Männer'!$10:$13,Tabelle4[[#This Row],[Vollständig]])+COUNTIF('Übersicht Frauen'!$9:$11,Tabelle4[[#This Row],[Vollständig]])</f>
        <v>0</v>
      </c>
      <c r="G90" s="5">
        <f>COUNTIF('Übersicht Männer'!$15:$18,Tabelle4[[#This Row],[Vollständig]])+COUNTIF('Übersicht Frauen'!$13:$15,Tabelle4[[#This Row],[Vollständig]])</f>
        <v>0</v>
      </c>
      <c r="H90" s="5">
        <f>(COUNTIF('Übersicht Männer'!$20:$23,Tabelle4[[#This Row],[Vollständig]])+COUNTIF('Übersicht Frauen'!$17:$19,Tabelle4[[#This Row],[Vollständig]]))</f>
        <v>1</v>
      </c>
      <c r="I90" s="5">
        <f>SUM(Tabelle4[[#This Row],[2.Bundesliga]:[Landesliga Süd]])</f>
        <v>1</v>
      </c>
    </row>
    <row r="91" spans="1:9">
      <c r="A91" s="5" t="s">
        <v>435</v>
      </c>
      <c r="B91" s="5" t="s">
        <v>436</v>
      </c>
      <c r="C91" s="5" t="s">
        <v>437</v>
      </c>
      <c r="D91" s="63" t="str">
        <f>_xlfn.CONCAT(Tabelle4[[#This Row],[Name]],", ",Tabelle4[[#This Row],[Vorname]])</f>
        <v>Lunze, Katrin</v>
      </c>
      <c r="E91" s="5">
        <f>COUNTIF('Übersicht Männer'!$4:$8,Tabelle4[[#This Row],[Vollständig]])+COUNTIF('Übersicht Frauen'!$4:$7,Tabelle4[[#This Row],[Vollständig]])</f>
        <v>0</v>
      </c>
      <c r="F91" s="5">
        <f>COUNTIF('Übersicht Männer'!$10:$13,Tabelle4[[#This Row],[Vollständig]])+COUNTIF('Übersicht Frauen'!$9:$11,Tabelle4[[#This Row],[Vollständig]])</f>
        <v>0</v>
      </c>
      <c r="G91" s="5">
        <f>COUNTIF('Übersicht Männer'!$15:$18,Tabelle4[[#This Row],[Vollständig]])+COUNTIF('Übersicht Frauen'!$13:$15,Tabelle4[[#This Row],[Vollständig]])</f>
        <v>0</v>
      </c>
      <c r="H91" s="5">
        <f>(COUNTIF('Übersicht Männer'!$20:$23,Tabelle4[[#This Row],[Vollständig]])+COUNTIF('Übersicht Frauen'!$17:$19,Tabelle4[[#This Row],[Vollständig]]))</f>
        <v>2</v>
      </c>
      <c r="I91" s="5">
        <f>SUM(Tabelle4[[#This Row],[2.Bundesliga]:[Landesliga Süd]])</f>
        <v>2</v>
      </c>
    </row>
    <row r="92" spans="1:9">
      <c r="A92" s="5" t="s">
        <v>438</v>
      </c>
      <c r="B92" s="5" t="s">
        <v>439</v>
      </c>
      <c r="C92" s="5" t="s">
        <v>408</v>
      </c>
      <c r="D92" s="63" t="str">
        <f>_xlfn.CONCAT(Tabelle4[[#This Row],[Name]],", ",Tabelle4[[#This Row],[Vorname]])</f>
        <v>Mählmann, Laura</v>
      </c>
      <c r="E92" s="5">
        <f>COUNTIF('Übersicht Männer'!$4:$8,Tabelle4[[#This Row],[Vollständig]])+COUNTIF('Übersicht Frauen'!$4:$7,Tabelle4[[#This Row],[Vollständig]])</f>
        <v>3</v>
      </c>
      <c r="F92" s="5">
        <f>COUNTIF('Übersicht Männer'!$10:$13,Tabelle4[[#This Row],[Vollständig]])+COUNTIF('Übersicht Frauen'!$9:$11,Tabelle4[[#This Row],[Vollständig]])</f>
        <v>1</v>
      </c>
      <c r="G92" s="5">
        <f>COUNTIF('Übersicht Männer'!$15:$18,Tabelle4[[#This Row],[Vollständig]])+COUNTIF('Übersicht Frauen'!$13:$15,Tabelle4[[#This Row],[Vollständig]])</f>
        <v>0</v>
      </c>
      <c r="H92" s="5">
        <f>(COUNTIF('Übersicht Männer'!$20:$23,Tabelle4[[#This Row],[Vollständig]])+COUNTIF('Übersicht Frauen'!$17:$19,Tabelle4[[#This Row],[Vollständig]]))</f>
        <v>0</v>
      </c>
      <c r="I92" s="5">
        <f>SUM(Tabelle4[[#This Row],[2.Bundesliga]:[Landesliga Süd]])</f>
        <v>4</v>
      </c>
    </row>
    <row r="93" spans="1:9">
      <c r="A93" s="5" t="s">
        <v>440</v>
      </c>
      <c r="B93" s="5" t="s">
        <v>441</v>
      </c>
      <c r="C93" s="5" t="s">
        <v>442</v>
      </c>
      <c r="D93" s="63" t="str">
        <f>_xlfn.CONCAT(Tabelle4[[#This Row],[Name]],", ",Tabelle4[[#This Row],[Vorname]])</f>
        <v>Maurer, Claudia</v>
      </c>
      <c r="E93" s="5">
        <f>COUNTIF('Übersicht Männer'!$4:$8,Tabelle4[[#This Row],[Vollständig]])+COUNTIF('Übersicht Frauen'!$4:$7,Tabelle4[[#This Row],[Vollständig]])</f>
        <v>0</v>
      </c>
      <c r="F93" s="5">
        <f>COUNTIF('Übersicht Männer'!$10:$13,Tabelle4[[#This Row],[Vollständig]])+COUNTIF('Übersicht Frauen'!$9:$11,Tabelle4[[#This Row],[Vollständig]])</f>
        <v>0</v>
      </c>
      <c r="G93" s="5">
        <f>COUNTIF('Übersicht Männer'!$15:$18,Tabelle4[[#This Row],[Vollständig]])+COUNTIF('Übersicht Frauen'!$13:$15,Tabelle4[[#This Row],[Vollständig]])</f>
        <v>0</v>
      </c>
      <c r="H93" s="5">
        <f>(COUNTIF('Übersicht Männer'!$20:$23,Tabelle4[[#This Row],[Vollständig]])+COUNTIF('Übersicht Frauen'!$17:$19,Tabelle4[[#This Row],[Vollständig]]))</f>
        <v>0</v>
      </c>
      <c r="I93" s="5">
        <f>SUM(Tabelle4[[#This Row],[2.Bundesliga]:[Landesliga Süd]])</f>
        <v>0</v>
      </c>
    </row>
    <row r="94" spans="1:9">
      <c r="A94" s="5"/>
      <c r="B94" s="5" t="s">
        <v>443</v>
      </c>
      <c r="C94" s="5" t="s">
        <v>444</v>
      </c>
      <c r="D94" s="63" t="str">
        <f>_xlfn.CONCAT(Tabelle4[[#This Row],[Name]],", ",Tabelle4[[#This Row],[Vorname]])</f>
        <v>Montero, Marcelo</v>
      </c>
      <c r="E94" s="5">
        <f>COUNTIF('Übersicht Männer'!$4:$8,Tabelle4[[#This Row],[Vollständig]])+COUNTIF('Übersicht Frauen'!$4:$7,Tabelle4[[#This Row],[Vollständig]])</f>
        <v>0</v>
      </c>
      <c r="F94" s="5">
        <f>COUNTIF('Übersicht Männer'!$10:$13,Tabelle4[[#This Row],[Vollständig]])+COUNTIF('Übersicht Frauen'!$9:$11,Tabelle4[[#This Row],[Vollständig]])</f>
        <v>0</v>
      </c>
      <c r="G94" s="5">
        <f>COUNTIF('Übersicht Männer'!$15:$18,Tabelle4[[#This Row],[Vollständig]])+COUNTIF('Übersicht Frauen'!$13:$15,Tabelle4[[#This Row],[Vollständig]])</f>
        <v>2</v>
      </c>
      <c r="H94" s="5">
        <f>(COUNTIF('Übersicht Männer'!$20:$23,Tabelle4[[#This Row],[Vollständig]])+COUNTIF('Übersicht Frauen'!$17:$19,Tabelle4[[#This Row],[Vollständig]]))</f>
        <v>0</v>
      </c>
      <c r="I94" s="5">
        <f>SUM(Tabelle4[[#This Row],[2.Bundesliga]:[Landesliga Süd]])</f>
        <v>2</v>
      </c>
    </row>
    <row r="95" spans="1:9">
      <c r="A95" s="5" t="s">
        <v>445</v>
      </c>
      <c r="B95" s="5" t="s">
        <v>443</v>
      </c>
      <c r="C95" s="5" t="s">
        <v>446</v>
      </c>
      <c r="D95" s="63" t="str">
        <f>_xlfn.CONCAT(Tabelle4[[#This Row],[Name]],", ",Tabelle4[[#This Row],[Vorname]])</f>
        <v>Montero, Paulina</v>
      </c>
      <c r="E95" s="5">
        <f>COUNTIF('Übersicht Männer'!$4:$8,Tabelle4[[#This Row],[Vollständig]])+COUNTIF('Übersicht Frauen'!$4:$7,Tabelle4[[#This Row],[Vollständig]])</f>
        <v>0</v>
      </c>
      <c r="F95" s="5">
        <f>COUNTIF('Übersicht Männer'!$10:$13,Tabelle4[[#This Row],[Vollständig]])+COUNTIF('Übersicht Frauen'!$9:$11,Tabelle4[[#This Row],[Vollständig]])</f>
        <v>0</v>
      </c>
      <c r="G95" s="5">
        <f>COUNTIF('Übersicht Männer'!$15:$18,Tabelle4[[#This Row],[Vollständig]])+COUNTIF('Übersicht Frauen'!$13:$15,Tabelle4[[#This Row],[Vollständig]])</f>
        <v>0</v>
      </c>
      <c r="H95" s="5">
        <f>(COUNTIF('Übersicht Männer'!$20:$23,Tabelle4[[#This Row],[Vollständig]])+COUNTIF('Übersicht Frauen'!$17:$19,Tabelle4[[#This Row],[Vollständig]]))</f>
        <v>0</v>
      </c>
      <c r="I95" s="5">
        <f>SUM(Tabelle4[[#This Row],[2.Bundesliga]:[Landesliga Süd]])</f>
        <v>0</v>
      </c>
    </row>
    <row r="96" spans="1:9">
      <c r="A96" s="5" t="s">
        <v>447</v>
      </c>
      <c r="B96" s="5" t="s">
        <v>448</v>
      </c>
      <c r="C96" s="5" t="s">
        <v>449</v>
      </c>
      <c r="D96" s="63" t="str">
        <f>_xlfn.CONCAT(Tabelle4[[#This Row],[Name]],", ",Tabelle4[[#This Row],[Vorname]])</f>
        <v>Müller, Maurice</v>
      </c>
      <c r="E96" s="5">
        <f>COUNTIF('Übersicht Männer'!$4:$8,Tabelle4[[#This Row],[Vollständig]])+COUNTIF('Übersicht Frauen'!$4:$7,Tabelle4[[#This Row],[Vollständig]])</f>
        <v>0</v>
      </c>
      <c r="F96" s="5">
        <f>COUNTIF('Übersicht Männer'!$10:$13,Tabelle4[[#This Row],[Vollständig]])+COUNTIF('Übersicht Frauen'!$9:$11,Tabelle4[[#This Row],[Vollständig]])</f>
        <v>0</v>
      </c>
      <c r="G96" s="5">
        <f>COUNTIF('Übersicht Männer'!$15:$18,Tabelle4[[#This Row],[Vollständig]])+COUNTIF('Übersicht Frauen'!$13:$15,Tabelle4[[#This Row],[Vollständig]])</f>
        <v>0</v>
      </c>
      <c r="H96" s="5">
        <f>(COUNTIF('Übersicht Männer'!$20:$23,Tabelle4[[#This Row],[Vollständig]])+COUNTIF('Übersicht Frauen'!$17:$19,Tabelle4[[#This Row],[Vollständig]]))</f>
        <v>0</v>
      </c>
      <c r="I96" s="5">
        <f>SUM(Tabelle4[[#This Row],[2.Bundesliga]:[Landesliga Süd]])</f>
        <v>0</v>
      </c>
    </row>
    <row r="97" spans="1:9">
      <c r="A97" s="5" t="s">
        <v>450</v>
      </c>
      <c r="B97" s="5" t="s">
        <v>448</v>
      </c>
      <c r="C97" s="5" t="s">
        <v>451</v>
      </c>
      <c r="D97" s="63" t="str">
        <f>_xlfn.CONCAT(Tabelle4[[#This Row],[Name]],", ",Tabelle4[[#This Row],[Vorname]])</f>
        <v>Müller, Uwe</v>
      </c>
      <c r="E97" s="5">
        <f>COUNTIF('Übersicht Männer'!$4:$8,Tabelle4[[#This Row],[Vollständig]])+COUNTIF('Übersicht Frauen'!$4:$7,Tabelle4[[#This Row],[Vollständig]])</f>
        <v>0</v>
      </c>
      <c r="F97" s="5">
        <f>COUNTIF('Übersicht Männer'!$10:$13,Tabelle4[[#This Row],[Vollständig]])+COUNTIF('Übersicht Frauen'!$9:$11,Tabelle4[[#This Row],[Vollständig]])</f>
        <v>0</v>
      </c>
      <c r="G97" s="5">
        <f>COUNTIF('Übersicht Männer'!$15:$18,Tabelle4[[#This Row],[Vollständig]])+COUNTIF('Übersicht Frauen'!$13:$15,Tabelle4[[#This Row],[Vollständig]])</f>
        <v>0</v>
      </c>
      <c r="H97" s="5">
        <f>(COUNTIF('Übersicht Männer'!$20:$23,Tabelle4[[#This Row],[Vollständig]])+COUNTIF('Übersicht Frauen'!$17:$19,Tabelle4[[#This Row],[Vollständig]]))</f>
        <v>0</v>
      </c>
      <c r="I97" s="5">
        <f>SUM(Tabelle4[[#This Row],[2.Bundesliga]:[Landesliga Süd]])</f>
        <v>0</v>
      </c>
    </row>
    <row r="98" spans="1:9">
      <c r="A98" s="5" t="s">
        <v>452</v>
      </c>
      <c r="B98" s="5" t="s">
        <v>453</v>
      </c>
      <c r="C98" s="5" t="s">
        <v>454</v>
      </c>
      <c r="D98" s="63" t="str">
        <f>_xlfn.CONCAT(Tabelle4[[#This Row],[Name]],", ",Tabelle4[[#This Row],[Vorname]])</f>
        <v>Mussehl, Valentin</v>
      </c>
      <c r="E98" s="5">
        <f>COUNTIF('Übersicht Männer'!$4:$8,Tabelle4[[#This Row],[Vollständig]])+COUNTIF('Übersicht Frauen'!$4:$7,Tabelle4[[#This Row],[Vollständig]])</f>
        <v>0</v>
      </c>
      <c r="F98" s="5">
        <f>COUNTIF('Übersicht Männer'!$10:$13,Tabelle4[[#This Row],[Vollständig]])+COUNTIF('Übersicht Frauen'!$9:$11,Tabelle4[[#This Row],[Vollständig]])</f>
        <v>0</v>
      </c>
      <c r="G98" s="5">
        <f>COUNTIF('Übersicht Männer'!$15:$18,Tabelle4[[#This Row],[Vollständig]])+COUNTIF('Übersicht Frauen'!$13:$15,Tabelle4[[#This Row],[Vollständig]])</f>
        <v>0</v>
      </c>
      <c r="H98" s="5">
        <f>(COUNTIF('Übersicht Männer'!$20:$23,Tabelle4[[#This Row],[Vollständig]])+COUNTIF('Übersicht Frauen'!$17:$19,Tabelle4[[#This Row],[Vollständig]]))</f>
        <v>0</v>
      </c>
      <c r="I98" s="5">
        <f>SUM(Tabelle4[[#This Row],[2.Bundesliga]:[Landesliga Süd]])</f>
        <v>0</v>
      </c>
    </row>
    <row r="99" spans="1:9">
      <c r="A99" s="5" t="s">
        <v>455</v>
      </c>
      <c r="B99" s="5" t="s">
        <v>456</v>
      </c>
      <c r="C99" s="5" t="s">
        <v>457</v>
      </c>
      <c r="D99" s="63" t="str">
        <f>_xlfn.CONCAT(Tabelle4[[#This Row],[Name]],", ",Tabelle4[[#This Row],[Vorname]])</f>
        <v>Naumann, Hendrik</v>
      </c>
      <c r="E99" s="5">
        <f>COUNTIF('Übersicht Männer'!$4:$8,Tabelle4[[#This Row],[Vollständig]])+COUNTIF('Übersicht Frauen'!$4:$7,Tabelle4[[#This Row],[Vollständig]])</f>
        <v>0</v>
      </c>
      <c r="F99" s="5">
        <f>COUNTIF('Übersicht Männer'!$10:$13,Tabelle4[[#This Row],[Vollständig]])+COUNTIF('Übersicht Frauen'!$9:$11,Tabelle4[[#This Row],[Vollständig]])</f>
        <v>1</v>
      </c>
      <c r="G99" s="5">
        <f>COUNTIF('Übersicht Männer'!$15:$18,Tabelle4[[#This Row],[Vollständig]])+COUNTIF('Übersicht Frauen'!$13:$15,Tabelle4[[#This Row],[Vollständig]])</f>
        <v>0</v>
      </c>
      <c r="H99" s="5">
        <f>(COUNTIF('Übersicht Männer'!$20:$23,Tabelle4[[#This Row],[Vollständig]])+COUNTIF('Übersicht Frauen'!$17:$19,Tabelle4[[#This Row],[Vollständig]]))</f>
        <v>1</v>
      </c>
      <c r="I99" s="5">
        <f>SUM(Tabelle4[[#This Row],[2.Bundesliga]:[Landesliga Süd]])</f>
        <v>2</v>
      </c>
    </row>
    <row r="100" spans="1:9">
      <c r="A100" s="5" t="s">
        <v>458</v>
      </c>
      <c r="B100" s="5" t="s">
        <v>456</v>
      </c>
      <c r="C100" s="5" t="s">
        <v>459</v>
      </c>
      <c r="D100" s="63" t="str">
        <f>_xlfn.CONCAT(Tabelle4[[#This Row],[Name]],", ",Tabelle4[[#This Row],[Vorname]])</f>
        <v>Naumann, Lisanne</v>
      </c>
      <c r="E100" s="5">
        <f>COUNTIF('Übersicht Männer'!$4:$8,Tabelle4[[#This Row],[Vollständig]])+COUNTIF('Übersicht Frauen'!$4:$7,Tabelle4[[#This Row],[Vollständig]])</f>
        <v>2</v>
      </c>
      <c r="F100" s="5">
        <f>COUNTIF('Übersicht Männer'!$10:$13,Tabelle4[[#This Row],[Vollständig]])+COUNTIF('Übersicht Frauen'!$9:$11,Tabelle4[[#This Row],[Vollständig]])</f>
        <v>1</v>
      </c>
      <c r="G100" s="5">
        <f>COUNTIF('Übersicht Männer'!$15:$18,Tabelle4[[#This Row],[Vollständig]])+COUNTIF('Übersicht Frauen'!$13:$15,Tabelle4[[#This Row],[Vollständig]])</f>
        <v>0</v>
      </c>
      <c r="H100" s="5">
        <f>(COUNTIF('Übersicht Männer'!$20:$23,Tabelle4[[#This Row],[Vollständig]])+COUNTIF('Übersicht Frauen'!$17:$19,Tabelle4[[#This Row],[Vollständig]]))</f>
        <v>0</v>
      </c>
      <c r="I100" s="5">
        <f>SUM(Tabelle4[[#This Row],[2.Bundesliga]:[Landesliga Süd]])</f>
        <v>3</v>
      </c>
    </row>
    <row r="101" spans="1:9">
      <c r="A101" s="5" t="s">
        <v>460</v>
      </c>
      <c r="B101" s="5" t="s">
        <v>461</v>
      </c>
      <c r="C101" s="5" t="s">
        <v>462</v>
      </c>
      <c r="D101" s="63" t="str">
        <f>_xlfn.CONCAT(Tabelle4[[#This Row],[Name]],", ",Tabelle4[[#This Row],[Vorname]])</f>
        <v>Neplenbroek, Lieke</v>
      </c>
      <c r="E101" s="5">
        <f>COUNTIF('Übersicht Männer'!$4:$8,Tabelle4[[#This Row],[Vollständig]])+COUNTIF('Übersicht Frauen'!$4:$7,Tabelle4[[#This Row],[Vollständig]])</f>
        <v>0</v>
      </c>
      <c r="F101" s="5">
        <f>COUNTIF('Übersicht Männer'!$10:$13,Tabelle4[[#This Row],[Vollständig]])+COUNTIF('Übersicht Frauen'!$9:$11,Tabelle4[[#This Row],[Vollständig]])</f>
        <v>1</v>
      </c>
      <c r="G101" s="5">
        <f>COUNTIF('Übersicht Männer'!$15:$18,Tabelle4[[#This Row],[Vollständig]])+COUNTIF('Übersicht Frauen'!$13:$15,Tabelle4[[#This Row],[Vollständig]])</f>
        <v>1</v>
      </c>
      <c r="H101" s="5">
        <f>(COUNTIF('Übersicht Männer'!$20:$23,Tabelle4[[#This Row],[Vollständig]])+COUNTIF('Übersicht Frauen'!$17:$19,Tabelle4[[#This Row],[Vollständig]]))</f>
        <v>0</v>
      </c>
      <c r="I101" s="5">
        <f>SUM(Tabelle4[[#This Row],[2.Bundesliga]:[Landesliga Süd]])</f>
        <v>2</v>
      </c>
    </row>
    <row r="102" spans="1:9">
      <c r="A102" s="5" t="s">
        <v>463</v>
      </c>
      <c r="B102" s="5" t="s">
        <v>464</v>
      </c>
      <c r="C102" s="5" t="s">
        <v>465</v>
      </c>
      <c r="D102" s="63" t="str">
        <f>_xlfn.CONCAT(Tabelle4[[#This Row],[Name]],", ",Tabelle4[[#This Row],[Vorname]])</f>
        <v>Neumann, Dominik</v>
      </c>
      <c r="E102" s="5">
        <f>COUNTIF('Übersicht Männer'!$4:$8,Tabelle4[[#This Row],[Vollständig]])+COUNTIF('Übersicht Frauen'!$4:$7,Tabelle4[[#This Row],[Vollständig]])</f>
        <v>0</v>
      </c>
      <c r="F102" s="5">
        <f>COUNTIF('Übersicht Männer'!$10:$13,Tabelle4[[#This Row],[Vollständig]])+COUNTIF('Übersicht Frauen'!$9:$11,Tabelle4[[#This Row],[Vollständig]])</f>
        <v>0</v>
      </c>
      <c r="G102" s="5">
        <f>COUNTIF('Übersicht Männer'!$15:$18,Tabelle4[[#This Row],[Vollständig]])+COUNTIF('Übersicht Frauen'!$13:$15,Tabelle4[[#This Row],[Vollständig]])</f>
        <v>0</v>
      </c>
      <c r="H102" s="5">
        <f>(COUNTIF('Übersicht Männer'!$20:$23,Tabelle4[[#This Row],[Vollständig]])+COUNTIF('Übersicht Frauen'!$17:$19,Tabelle4[[#This Row],[Vollständig]]))</f>
        <v>0</v>
      </c>
      <c r="I102" s="5">
        <f>SUM(Tabelle4[[#This Row],[2.Bundesliga]:[Landesliga Süd]])</f>
        <v>0</v>
      </c>
    </row>
    <row r="103" spans="1:9">
      <c r="A103" s="5" t="s">
        <v>466</v>
      </c>
      <c r="B103" s="5" t="s">
        <v>467</v>
      </c>
      <c r="C103" s="5" t="s">
        <v>468</v>
      </c>
      <c r="D103" s="63" t="str">
        <f>_xlfn.CONCAT(Tabelle4[[#This Row],[Name]],", ",Tabelle4[[#This Row],[Vorname]])</f>
        <v>Niederau, Annika</v>
      </c>
      <c r="E103" s="5">
        <f>COUNTIF('Übersicht Männer'!$4:$8,Tabelle4[[#This Row],[Vollständig]])+COUNTIF('Übersicht Frauen'!$4:$7,Tabelle4[[#This Row],[Vollständig]])</f>
        <v>0</v>
      </c>
      <c r="F103" s="5">
        <f>COUNTIF('Übersicht Männer'!$10:$13,Tabelle4[[#This Row],[Vollständig]])+COUNTIF('Übersicht Frauen'!$9:$11,Tabelle4[[#This Row],[Vollständig]])</f>
        <v>0</v>
      </c>
      <c r="G103" s="5">
        <f>COUNTIF('Übersicht Männer'!$15:$18,Tabelle4[[#This Row],[Vollständig]])+COUNTIF('Übersicht Frauen'!$13:$15,Tabelle4[[#This Row],[Vollständig]])</f>
        <v>0</v>
      </c>
      <c r="H103" s="5">
        <f>(COUNTIF('Übersicht Männer'!$20:$23,Tabelle4[[#This Row],[Vollständig]])+COUNTIF('Übersicht Frauen'!$17:$19,Tabelle4[[#This Row],[Vollständig]]))</f>
        <v>0</v>
      </c>
      <c r="I103" s="5">
        <f>SUM(Tabelle4[[#This Row],[2.Bundesliga]:[Landesliga Süd]])</f>
        <v>0</v>
      </c>
    </row>
    <row r="104" spans="1:9">
      <c r="A104" s="5" t="s">
        <v>469</v>
      </c>
      <c r="B104" s="5" t="s">
        <v>470</v>
      </c>
      <c r="C104" s="5" t="s">
        <v>471</v>
      </c>
      <c r="D104" s="63" t="str">
        <f>_xlfn.CONCAT(Tabelle4[[#This Row],[Name]],", ",Tabelle4[[#This Row],[Vorname]])</f>
        <v>Overhage, Lothar</v>
      </c>
      <c r="E104" s="5">
        <f>COUNTIF('Übersicht Männer'!$4:$8,Tabelle4[[#This Row],[Vollständig]])+COUNTIF('Übersicht Frauen'!$4:$7,Tabelle4[[#This Row],[Vollständig]])</f>
        <v>0</v>
      </c>
      <c r="F104" s="5">
        <f>COUNTIF('Übersicht Männer'!$10:$13,Tabelle4[[#This Row],[Vollständig]])+COUNTIF('Übersicht Frauen'!$9:$11,Tabelle4[[#This Row],[Vollständig]])</f>
        <v>0</v>
      </c>
      <c r="G104" s="5">
        <f>COUNTIF('Übersicht Männer'!$15:$18,Tabelle4[[#This Row],[Vollständig]])+COUNTIF('Übersicht Frauen'!$13:$15,Tabelle4[[#This Row],[Vollständig]])</f>
        <v>0</v>
      </c>
      <c r="H104" s="5">
        <f>(COUNTIF('Übersicht Männer'!$20:$23,Tabelle4[[#This Row],[Vollständig]])+COUNTIF('Übersicht Frauen'!$17:$19,Tabelle4[[#This Row],[Vollständig]]))</f>
        <v>0</v>
      </c>
      <c r="I104" s="5">
        <f>SUM(Tabelle4[[#This Row],[2.Bundesliga]:[Landesliga Süd]])</f>
        <v>0</v>
      </c>
    </row>
    <row r="105" spans="1:9">
      <c r="A105" s="5" t="s">
        <v>472</v>
      </c>
      <c r="B105" s="5" t="s">
        <v>473</v>
      </c>
      <c r="C105" s="5" t="s">
        <v>474</v>
      </c>
      <c r="D105" s="63" t="str">
        <f>_xlfn.CONCAT(Tabelle4[[#This Row],[Name]],", ",Tabelle4[[#This Row],[Vorname]])</f>
        <v>Peel, Olivia</v>
      </c>
      <c r="E105" s="5">
        <f>COUNTIF('Übersicht Männer'!$4:$8,Tabelle4[[#This Row],[Vollständig]])+COUNTIF('Übersicht Frauen'!$4:$7,Tabelle4[[#This Row],[Vollständig]])</f>
        <v>5</v>
      </c>
      <c r="F105" s="5">
        <f>COUNTIF('Übersicht Männer'!$10:$13,Tabelle4[[#This Row],[Vollständig]])+COUNTIF('Übersicht Frauen'!$9:$11,Tabelle4[[#This Row],[Vollständig]])</f>
        <v>1</v>
      </c>
      <c r="G105" s="5">
        <f>COUNTIF('Übersicht Männer'!$15:$18,Tabelle4[[#This Row],[Vollständig]])+COUNTIF('Übersicht Frauen'!$13:$15,Tabelle4[[#This Row],[Vollständig]])</f>
        <v>0</v>
      </c>
      <c r="H105" s="5">
        <f>(COUNTIF('Übersicht Männer'!$20:$23,Tabelle4[[#This Row],[Vollständig]])+COUNTIF('Übersicht Frauen'!$17:$19,Tabelle4[[#This Row],[Vollständig]]))</f>
        <v>0</v>
      </c>
      <c r="I105" s="5">
        <f>SUM(Tabelle4[[#This Row],[2.Bundesliga]:[Landesliga Süd]])</f>
        <v>6</v>
      </c>
    </row>
    <row r="106" spans="1:9">
      <c r="A106" s="5" t="s">
        <v>475</v>
      </c>
      <c r="B106" s="5" t="s">
        <v>476</v>
      </c>
      <c r="C106" s="5" t="s">
        <v>477</v>
      </c>
      <c r="D106" s="63" t="str">
        <f>_xlfn.CONCAT(Tabelle4[[#This Row],[Name]],", ",Tabelle4[[#This Row],[Vorname]])</f>
        <v>Plesken, Christian</v>
      </c>
      <c r="E106" s="5">
        <f>COUNTIF('Übersicht Männer'!$4:$8,Tabelle4[[#This Row],[Vollständig]])+COUNTIF('Übersicht Frauen'!$4:$7,Tabelle4[[#This Row],[Vollständig]])</f>
        <v>0</v>
      </c>
      <c r="F106" s="5">
        <f>COUNTIF('Übersicht Männer'!$10:$13,Tabelle4[[#This Row],[Vollständig]])+COUNTIF('Übersicht Frauen'!$9:$11,Tabelle4[[#This Row],[Vollständig]])</f>
        <v>0</v>
      </c>
      <c r="G106" s="5">
        <f>COUNTIF('Übersicht Männer'!$15:$18,Tabelle4[[#This Row],[Vollständig]])+COUNTIF('Übersicht Frauen'!$13:$15,Tabelle4[[#This Row],[Vollständig]])</f>
        <v>0</v>
      </c>
      <c r="H106" s="5">
        <f>(COUNTIF('Übersicht Männer'!$20:$23,Tabelle4[[#This Row],[Vollständig]])+COUNTIF('Übersicht Frauen'!$17:$19,Tabelle4[[#This Row],[Vollständig]]))</f>
        <v>0</v>
      </c>
      <c r="I106" s="5">
        <f>SUM(Tabelle4[[#This Row],[2.Bundesliga]:[Landesliga Süd]])</f>
        <v>0</v>
      </c>
    </row>
    <row r="107" spans="1:9">
      <c r="A107" s="5" t="s">
        <v>478</v>
      </c>
      <c r="B107" s="5" t="s">
        <v>476</v>
      </c>
      <c r="C107" s="5" t="s">
        <v>479</v>
      </c>
      <c r="D107" s="63" t="str">
        <f>_xlfn.CONCAT(Tabelle4[[#This Row],[Name]],", ",Tabelle4[[#This Row],[Vorname]])</f>
        <v>Plesken, Elke</v>
      </c>
      <c r="E107" s="5">
        <f>COUNTIF('Übersicht Männer'!$4:$8,Tabelle4[[#This Row],[Vollständig]])+COUNTIF('Übersicht Frauen'!$4:$7,Tabelle4[[#This Row],[Vollständig]])</f>
        <v>0</v>
      </c>
      <c r="F107" s="5">
        <f>COUNTIF('Übersicht Männer'!$10:$13,Tabelle4[[#This Row],[Vollständig]])+COUNTIF('Übersicht Frauen'!$9:$11,Tabelle4[[#This Row],[Vollständig]])</f>
        <v>0</v>
      </c>
      <c r="G107" s="5">
        <f>COUNTIF('Übersicht Männer'!$15:$18,Tabelle4[[#This Row],[Vollständig]])+COUNTIF('Übersicht Frauen'!$13:$15,Tabelle4[[#This Row],[Vollständig]])</f>
        <v>0</v>
      </c>
      <c r="H107" s="5">
        <f>(COUNTIF('Übersicht Männer'!$20:$23,Tabelle4[[#This Row],[Vollständig]])+COUNTIF('Übersicht Frauen'!$17:$19,Tabelle4[[#This Row],[Vollständig]]))</f>
        <v>0</v>
      </c>
      <c r="I107" s="5">
        <f>SUM(Tabelle4[[#This Row],[2.Bundesliga]:[Landesliga Süd]])</f>
        <v>0</v>
      </c>
    </row>
    <row r="108" spans="1:9">
      <c r="A108" s="5" t="s">
        <v>480</v>
      </c>
      <c r="B108" s="5" t="s">
        <v>481</v>
      </c>
      <c r="C108" s="5" t="s">
        <v>482</v>
      </c>
      <c r="D108" s="63" t="str">
        <f>_xlfn.CONCAT(Tabelle4[[#This Row],[Name]],", ",Tabelle4[[#This Row],[Vorname]])</f>
        <v>Plettenberg, Nils</v>
      </c>
      <c r="E108" s="5">
        <f>COUNTIF('Übersicht Männer'!$4:$8,Tabelle4[[#This Row],[Vollständig]])+COUNTIF('Übersicht Frauen'!$4:$7,Tabelle4[[#This Row],[Vollständig]])</f>
        <v>4</v>
      </c>
      <c r="F108" s="5">
        <f>COUNTIF('Übersicht Männer'!$10:$13,Tabelle4[[#This Row],[Vollständig]])+COUNTIF('Übersicht Frauen'!$9:$11,Tabelle4[[#This Row],[Vollständig]])</f>
        <v>1</v>
      </c>
      <c r="G108" s="5">
        <f>COUNTIF('Übersicht Männer'!$15:$18,Tabelle4[[#This Row],[Vollständig]])+COUNTIF('Übersicht Frauen'!$13:$15,Tabelle4[[#This Row],[Vollständig]])</f>
        <v>0</v>
      </c>
      <c r="H108" s="5">
        <f>(COUNTIF('Übersicht Männer'!$20:$23,Tabelle4[[#This Row],[Vollständig]])+COUNTIF('Übersicht Frauen'!$17:$19,Tabelle4[[#This Row],[Vollständig]]))</f>
        <v>0</v>
      </c>
      <c r="I108" s="5">
        <f>SUM(Tabelle4[[#This Row],[2.Bundesliga]:[Landesliga Süd]])</f>
        <v>5</v>
      </c>
    </row>
    <row r="109" spans="1:9">
      <c r="A109" s="5"/>
      <c r="B109" s="5" t="s">
        <v>483</v>
      </c>
      <c r="C109" s="5" t="s">
        <v>259</v>
      </c>
      <c r="D109" s="63" t="str">
        <f>_xlfn.CONCAT(Tabelle4[[#This Row],[Name]],", ",Tabelle4[[#This Row],[Vorname]])</f>
        <v>Potthoff, Michael</v>
      </c>
      <c r="E109" s="5">
        <f>COUNTIF('Übersicht Männer'!$4:$8,Tabelle4[[#This Row],[Vollständig]])+COUNTIF('Übersicht Frauen'!$4:$7,Tabelle4[[#This Row],[Vollständig]])</f>
        <v>0</v>
      </c>
      <c r="F109" s="5">
        <f>COUNTIF('Übersicht Männer'!$10:$13,Tabelle4[[#This Row],[Vollständig]])+COUNTIF('Übersicht Frauen'!$9:$11,Tabelle4[[#This Row],[Vollständig]])</f>
        <v>0</v>
      </c>
      <c r="G109" s="5">
        <f>COUNTIF('Übersicht Männer'!$15:$18,Tabelle4[[#This Row],[Vollständig]])+COUNTIF('Übersicht Frauen'!$13:$15,Tabelle4[[#This Row],[Vollständig]])</f>
        <v>1</v>
      </c>
      <c r="H109" s="5">
        <f>(COUNTIF('Übersicht Männer'!$20:$23,Tabelle4[[#This Row],[Vollständig]])+COUNTIF('Übersicht Frauen'!$17:$19,Tabelle4[[#This Row],[Vollständig]]))</f>
        <v>0</v>
      </c>
      <c r="I109" s="5">
        <f>SUM(Tabelle4[[#This Row],[2.Bundesliga]:[Landesliga Süd]])</f>
        <v>1</v>
      </c>
    </row>
    <row r="110" spans="1:9">
      <c r="A110" s="5" t="s">
        <v>484</v>
      </c>
      <c r="B110" s="5" t="s">
        <v>485</v>
      </c>
      <c r="C110" s="5" t="s">
        <v>368</v>
      </c>
      <c r="D110" s="63" t="str">
        <f>_xlfn.CONCAT(Tabelle4[[#This Row],[Name]],", ",Tabelle4[[#This Row],[Vorname]])</f>
        <v>Radtke, Oliver</v>
      </c>
      <c r="E110" s="5">
        <f>COUNTIF('Übersicht Männer'!$4:$8,Tabelle4[[#This Row],[Vollständig]])+COUNTIF('Übersicht Frauen'!$4:$7,Tabelle4[[#This Row],[Vollständig]])</f>
        <v>0</v>
      </c>
      <c r="F110" s="5">
        <f>COUNTIF('Übersicht Männer'!$10:$13,Tabelle4[[#This Row],[Vollständig]])+COUNTIF('Übersicht Frauen'!$9:$11,Tabelle4[[#This Row],[Vollständig]])</f>
        <v>0</v>
      </c>
      <c r="G110" s="5">
        <f>COUNTIF('Übersicht Männer'!$15:$18,Tabelle4[[#This Row],[Vollständig]])+COUNTIF('Übersicht Frauen'!$13:$15,Tabelle4[[#This Row],[Vollständig]])</f>
        <v>0</v>
      </c>
      <c r="H110" s="5">
        <f>(COUNTIF('Übersicht Männer'!$20:$23,Tabelle4[[#This Row],[Vollständig]])+COUNTIF('Übersicht Frauen'!$17:$19,Tabelle4[[#This Row],[Vollständig]]))</f>
        <v>0</v>
      </c>
      <c r="I110" s="5">
        <f>SUM(Tabelle4[[#This Row],[2.Bundesliga]:[Landesliga Süd]])</f>
        <v>0</v>
      </c>
    </row>
    <row r="111" spans="1:9">
      <c r="A111" s="5" t="s">
        <v>486</v>
      </c>
      <c r="B111" s="5" t="s">
        <v>487</v>
      </c>
      <c r="C111" s="5" t="s">
        <v>434</v>
      </c>
      <c r="D111" s="63" t="str">
        <f>_xlfn.CONCAT(Tabelle4[[#This Row],[Name]],", ",Tabelle4[[#This Row],[Vorname]])</f>
        <v>Reich, Sven</v>
      </c>
      <c r="E111" s="5">
        <f>COUNTIF('Übersicht Männer'!$4:$8,Tabelle4[[#This Row],[Vollständig]])+COUNTIF('Übersicht Frauen'!$4:$7,Tabelle4[[#This Row],[Vollständig]])</f>
        <v>0</v>
      </c>
      <c r="F111" s="5">
        <f>COUNTIF('Übersicht Männer'!$10:$13,Tabelle4[[#This Row],[Vollständig]])+COUNTIF('Übersicht Frauen'!$9:$11,Tabelle4[[#This Row],[Vollständig]])</f>
        <v>0</v>
      </c>
      <c r="G111" s="5">
        <f>COUNTIF('Übersicht Männer'!$15:$18,Tabelle4[[#This Row],[Vollständig]])+COUNTIF('Übersicht Frauen'!$13:$15,Tabelle4[[#This Row],[Vollständig]])</f>
        <v>0</v>
      </c>
      <c r="H111" s="5">
        <f>(COUNTIF('Übersicht Männer'!$20:$23,Tabelle4[[#This Row],[Vollständig]])+COUNTIF('Übersicht Frauen'!$17:$19,Tabelle4[[#This Row],[Vollständig]]))</f>
        <v>0</v>
      </c>
      <c r="I111" s="5">
        <f>SUM(Tabelle4[[#This Row],[2.Bundesliga]:[Landesliga Süd]])</f>
        <v>0</v>
      </c>
    </row>
    <row r="112" spans="1:9">
      <c r="A112" s="5" t="s">
        <v>488</v>
      </c>
      <c r="B112" s="5" t="s">
        <v>489</v>
      </c>
      <c r="C112" s="5" t="s">
        <v>322</v>
      </c>
      <c r="D112" s="63" t="str">
        <f>_xlfn.CONCAT(Tabelle4[[#This Row],[Name]],", ",Tabelle4[[#This Row],[Vorname]])</f>
        <v>Riemer, Thomas</v>
      </c>
      <c r="E112" s="5">
        <f>COUNTIF('Übersicht Männer'!$4:$8,Tabelle4[[#This Row],[Vollständig]])+COUNTIF('Übersicht Frauen'!$4:$7,Tabelle4[[#This Row],[Vollständig]])</f>
        <v>0</v>
      </c>
      <c r="F112" s="5">
        <f>COUNTIF('Übersicht Männer'!$10:$13,Tabelle4[[#This Row],[Vollständig]])+COUNTIF('Übersicht Frauen'!$9:$11,Tabelle4[[#This Row],[Vollständig]])</f>
        <v>0</v>
      </c>
      <c r="G112" s="5">
        <f>COUNTIF('Übersicht Männer'!$15:$18,Tabelle4[[#This Row],[Vollständig]])+COUNTIF('Übersicht Frauen'!$13:$15,Tabelle4[[#This Row],[Vollständig]])</f>
        <v>0</v>
      </c>
      <c r="H112" s="5">
        <f>(COUNTIF('Übersicht Männer'!$20:$23,Tabelle4[[#This Row],[Vollständig]])+COUNTIF('Übersicht Frauen'!$17:$19,Tabelle4[[#This Row],[Vollständig]]))</f>
        <v>0</v>
      </c>
      <c r="I112" s="5">
        <f>SUM(Tabelle4[[#This Row],[2.Bundesliga]:[Landesliga Süd]])</f>
        <v>0</v>
      </c>
    </row>
    <row r="113" spans="1:9">
      <c r="A113" s="5" t="s">
        <v>490</v>
      </c>
      <c r="B113" s="5" t="s">
        <v>491</v>
      </c>
      <c r="C113" s="5" t="s">
        <v>492</v>
      </c>
      <c r="D113" s="63" t="str">
        <f>_xlfn.CONCAT(Tabelle4[[#This Row],[Name]],", ",Tabelle4[[#This Row],[Vorname]])</f>
        <v>Ries, Achim</v>
      </c>
      <c r="E113" s="5">
        <f>COUNTIF('Übersicht Männer'!$4:$8,Tabelle4[[#This Row],[Vollständig]])+COUNTIF('Übersicht Frauen'!$4:$7,Tabelle4[[#This Row],[Vollständig]])</f>
        <v>0</v>
      </c>
      <c r="F113" s="5">
        <f>COUNTIF('Übersicht Männer'!$10:$13,Tabelle4[[#This Row],[Vollständig]])+COUNTIF('Übersicht Frauen'!$9:$11,Tabelle4[[#This Row],[Vollständig]])</f>
        <v>0</v>
      </c>
      <c r="G113" s="5">
        <f>COUNTIF('Übersicht Männer'!$15:$18,Tabelle4[[#This Row],[Vollständig]])+COUNTIF('Übersicht Frauen'!$13:$15,Tabelle4[[#This Row],[Vollständig]])</f>
        <v>0</v>
      </c>
      <c r="H113" s="5">
        <f>(COUNTIF('Übersicht Männer'!$20:$23,Tabelle4[[#This Row],[Vollständig]])+COUNTIF('Übersicht Frauen'!$17:$19,Tabelle4[[#This Row],[Vollständig]]))</f>
        <v>0</v>
      </c>
      <c r="I113" s="5">
        <f>SUM(Tabelle4[[#This Row],[2.Bundesliga]:[Landesliga Süd]])</f>
        <v>0</v>
      </c>
    </row>
    <row r="114" spans="1:9">
      <c r="A114" s="5" t="s">
        <v>493</v>
      </c>
      <c r="B114" s="5" t="s">
        <v>491</v>
      </c>
      <c r="C114" s="5" t="s">
        <v>477</v>
      </c>
      <c r="D114" s="63" t="str">
        <f>_xlfn.CONCAT(Tabelle4[[#This Row],[Name]],", ",Tabelle4[[#This Row],[Vorname]])</f>
        <v>Ries, Christian</v>
      </c>
      <c r="E114" s="5">
        <f>COUNTIF('Übersicht Männer'!$4:$8,Tabelle4[[#This Row],[Vollständig]])+COUNTIF('Übersicht Frauen'!$4:$7,Tabelle4[[#This Row],[Vollständig]])</f>
        <v>0</v>
      </c>
      <c r="F114" s="5">
        <f>COUNTIF('Übersicht Männer'!$10:$13,Tabelle4[[#This Row],[Vollständig]])+COUNTIF('Übersicht Frauen'!$9:$11,Tabelle4[[#This Row],[Vollständig]])</f>
        <v>0</v>
      </c>
      <c r="G114" s="5">
        <f>COUNTIF('Übersicht Männer'!$15:$18,Tabelle4[[#This Row],[Vollständig]])+COUNTIF('Übersicht Frauen'!$13:$15,Tabelle4[[#This Row],[Vollständig]])</f>
        <v>0</v>
      </c>
      <c r="H114" s="5">
        <f>(COUNTIF('Übersicht Männer'!$20:$23,Tabelle4[[#This Row],[Vollständig]])+COUNTIF('Übersicht Frauen'!$17:$19,Tabelle4[[#This Row],[Vollständig]]))</f>
        <v>0</v>
      </c>
      <c r="I114" s="5">
        <f>SUM(Tabelle4[[#This Row],[2.Bundesliga]:[Landesliga Süd]])</f>
        <v>0</v>
      </c>
    </row>
    <row r="115" spans="1:9">
      <c r="A115" s="5" t="s">
        <v>494</v>
      </c>
      <c r="B115" s="5" t="s">
        <v>495</v>
      </c>
      <c r="C115" s="5" t="s">
        <v>283</v>
      </c>
      <c r="D115" s="63" t="str">
        <f>_xlfn.CONCAT(Tabelle4[[#This Row],[Name]],", ",Tabelle4[[#This Row],[Vorname]])</f>
        <v>Rubner, Jens</v>
      </c>
      <c r="E115" s="5">
        <f>COUNTIF('Übersicht Männer'!$4:$8,Tabelle4[[#This Row],[Vollständig]])+COUNTIF('Übersicht Frauen'!$4:$7,Tabelle4[[#This Row],[Vollständig]])</f>
        <v>0</v>
      </c>
      <c r="F115" s="5">
        <f>COUNTIF('Übersicht Männer'!$10:$13,Tabelle4[[#This Row],[Vollständig]])+COUNTIF('Übersicht Frauen'!$9:$11,Tabelle4[[#This Row],[Vollständig]])</f>
        <v>0</v>
      </c>
      <c r="G115" s="5">
        <f>COUNTIF('Übersicht Männer'!$15:$18,Tabelle4[[#This Row],[Vollständig]])+COUNTIF('Übersicht Frauen'!$13:$15,Tabelle4[[#This Row],[Vollständig]])</f>
        <v>0</v>
      </c>
      <c r="H115" s="5">
        <f>(COUNTIF('Übersicht Männer'!$20:$23,Tabelle4[[#This Row],[Vollständig]])+COUNTIF('Übersicht Frauen'!$17:$19,Tabelle4[[#This Row],[Vollständig]]))</f>
        <v>0</v>
      </c>
      <c r="I115" s="5">
        <f>SUM(Tabelle4[[#This Row],[2.Bundesliga]:[Landesliga Süd]])</f>
        <v>0</v>
      </c>
    </row>
    <row r="116" spans="1:9">
      <c r="A116" s="5" t="s">
        <v>496</v>
      </c>
      <c r="B116" s="5" t="s">
        <v>497</v>
      </c>
      <c r="C116" s="5" t="s">
        <v>498</v>
      </c>
      <c r="D116" s="63" t="str">
        <f>_xlfn.CONCAT(Tabelle4[[#This Row],[Name]],", ",Tabelle4[[#This Row],[Vorname]])</f>
        <v>Rüenauver, Leonie</v>
      </c>
      <c r="E116" s="5">
        <f>COUNTIF('Übersicht Männer'!$4:$8,Tabelle4[[#This Row],[Vollständig]])+COUNTIF('Übersicht Frauen'!$4:$7,Tabelle4[[#This Row],[Vollständig]])</f>
        <v>0</v>
      </c>
      <c r="F116" s="5">
        <f>COUNTIF('Übersicht Männer'!$10:$13,Tabelle4[[#This Row],[Vollständig]])+COUNTIF('Übersicht Frauen'!$9:$11,Tabelle4[[#This Row],[Vollständig]])</f>
        <v>0</v>
      </c>
      <c r="G116" s="5">
        <f>COUNTIF('Übersicht Männer'!$15:$18,Tabelle4[[#This Row],[Vollständig]])+COUNTIF('Übersicht Frauen'!$13:$15,Tabelle4[[#This Row],[Vollständig]])</f>
        <v>0</v>
      </c>
      <c r="H116" s="5">
        <f>(COUNTIF('Übersicht Männer'!$20:$23,Tabelle4[[#This Row],[Vollständig]])+COUNTIF('Übersicht Frauen'!$17:$19,Tabelle4[[#This Row],[Vollständig]]))</f>
        <v>2</v>
      </c>
      <c r="I116" s="5">
        <f>SUM(Tabelle4[[#This Row],[2.Bundesliga]:[Landesliga Süd]])</f>
        <v>2</v>
      </c>
    </row>
    <row r="117" spans="1:9">
      <c r="A117" s="5"/>
      <c r="B117" s="5" t="s">
        <v>499</v>
      </c>
      <c r="C117" s="5" t="s">
        <v>428</v>
      </c>
      <c r="D117" s="63" t="str">
        <f>_xlfn.CONCAT(Tabelle4[[#This Row],[Name]],", ",Tabelle4[[#This Row],[Vorname]])</f>
        <v>Schaber, Patrick</v>
      </c>
      <c r="E117" s="5">
        <f>COUNTIF('Übersicht Männer'!$4:$8,Tabelle4[[#This Row],[Vollständig]])+COUNTIF('Übersicht Frauen'!$4:$7,Tabelle4[[#This Row],[Vollständig]])</f>
        <v>0</v>
      </c>
      <c r="F117" s="5">
        <f>COUNTIF('Übersicht Männer'!$10:$13,Tabelle4[[#This Row],[Vollständig]])+COUNTIF('Übersicht Frauen'!$9:$11,Tabelle4[[#This Row],[Vollständig]])</f>
        <v>0</v>
      </c>
      <c r="G117" s="5">
        <f>COUNTIF('Übersicht Männer'!$15:$18,Tabelle4[[#This Row],[Vollständig]])+COUNTIF('Übersicht Frauen'!$13:$15,Tabelle4[[#This Row],[Vollständig]])</f>
        <v>1</v>
      </c>
      <c r="H117" s="5">
        <f>(COUNTIF('Übersicht Männer'!$20:$23,Tabelle4[[#This Row],[Vollständig]])+COUNTIF('Übersicht Frauen'!$17:$19,Tabelle4[[#This Row],[Vollständig]]))</f>
        <v>0</v>
      </c>
      <c r="I117" s="5">
        <f>SUM(Tabelle4[[#This Row],[2.Bundesliga]:[Landesliga Süd]])</f>
        <v>1</v>
      </c>
    </row>
    <row r="118" spans="1:9">
      <c r="A118" s="5" t="s">
        <v>500</v>
      </c>
      <c r="B118" s="5" t="s">
        <v>501</v>
      </c>
      <c r="C118" s="5" t="s">
        <v>502</v>
      </c>
      <c r="D118" s="63" t="str">
        <f>_xlfn.CONCAT(Tabelle4[[#This Row],[Name]],", ",Tabelle4[[#This Row],[Vorname]])</f>
        <v>Schacht, Andreas</v>
      </c>
      <c r="E118" s="5">
        <f>COUNTIF('Übersicht Männer'!$4:$8,Tabelle4[[#This Row],[Vollständig]])+COUNTIF('Übersicht Frauen'!$4:$7,Tabelle4[[#This Row],[Vollständig]])</f>
        <v>0</v>
      </c>
      <c r="F118" s="5">
        <f>COUNTIF('Übersicht Männer'!$10:$13,Tabelle4[[#This Row],[Vollständig]])+COUNTIF('Übersicht Frauen'!$9:$11,Tabelle4[[#This Row],[Vollständig]])</f>
        <v>0</v>
      </c>
      <c r="G118" s="5">
        <f>COUNTIF('Übersicht Männer'!$15:$18,Tabelle4[[#This Row],[Vollständig]])+COUNTIF('Übersicht Frauen'!$13:$15,Tabelle4[[#This Row],[Vollständig]])</f>
        <v>0</v>
      </c>
      <c r="H118" s="5">
        <f>(COUNTIF('Übersicht Männer'!$20:$23,Tabelle4[[#This Row],[Vollständig]])+COUNTIF('Übersicht Frauen'!$17:$19,Tabelle4[[#This Row],[Vollständig]]))</f>
        <v>0</v>
      </c>
      <c r="I118" s="5">
        <f>SUM(Tabelle4[[#This Row],[2.Bundesliga]:[Landesliga Süd]])</f>
        <v>0</v>
      </c>
    </row>
    <row r="119" spans="1:9">
      <c r="A119" s="5" t="s">
        <v>503</v>
      </c>
      <c r="B119" s="5" t="s">
        <v>501</v>
      </c>
      <c r="C119" s="5" t="s">
        <v>504</v>
      </c>
      <c r="D119" s="63" t="str">
        <f>_xlfn.CONCAT(Tabelle4[[#This Row],[Name]],", ",Tabelle4[[#This Row],[Vorname]])</f>
        <v>Schacht, Moe</v>
      </c>
      <c r="E119" s="5">
        <f>COUNTIF('Übersicht Männer'!$4:$8,Tabelle4[[#This Row],[Vollständig]])+COUNTIF('Übersicht Frauen'!$4:$7,Tabelle4[[#This Row],[Vollständig]])</f>
        <v>0</v>
      </c>
      <c r="F119" s="5">
        <f>COUNTIF('Übersicht Männer'!$10:$13,Tabelle4[[#This Row],[Vollständig]])+COUNTIF('Übersicht Frauen'!$9:$11,Tabelle4[[#This Row],[Vollständig]])</f>
        <v>0</v>
      </c>
      <c r="G119" s="5">
        <f>COUNTIF('Übersicht Männer'!$15:$18,Tabelle4[[#This Row],[Vollständig]])+COUNTIF('Übersicht Frauen'!$13:$15,Tabelle4[[#This Row],[Vollständig]])</f>
        <v>0</v>
      </c>
      <c r="H119" s="5">
        <f>(COUNTIF('Übersicht Männer'!$20:$23,Tabelle4[[#This Row],[Vollständig]])+COUNTIF('Übersicht Frauen'!$17:$19,Tabelle4[[#This Row],[Vollständig]]))</f>
        <v>0</v>
      </c>
      <c r="I119" s="5">
        <f>SUM(Tabelle4[[#This Row],[2.Bundesliga]:[Landesliga Süd]])</f>
        <v>0</v>
      </c>
    </row>
    <row r="120" spans="1:9">
      <c r="A120" s="5" t="s">
        <v>505</v>
      </c>
      <c r="B120" s="5" t="s">
        <v>506</v>
      </c>
      <c r="C120" s="5" t="s">
        <v>507</v>
      </c>
      <c r="D120" s="63" t="str">
        <f>_xlfn.CONCAT(Tabelle4[[#This Row],[Name]],", ",Tabelle4[[#This Row],[Vorname]])</f>
        <v>Schäfer, Luca</v>
      </c>
      <c r="E120" s="5">
        <f>COUNTIF('Übersicht Männer'!$4:$8,Tabelle4[[#This Row],[Vollständig]])+COUNTIF('Übersicht Frauen'!$4:$7,Tabelle4[[#This Row],[Vollständig]])</f>
        <v>0</v>
      </c>
      <c r="F120" s="5">
        <f>COUNTIF('Übersicht Männer'!$10:$13,Tabelle4[[#This Row],[Vollständig]])+COUNTIF('Übersicht Frauen'!$9:$11,Tabelle4[[#This Row],[Vollständig]])</f>
        <v>3</v>
      </c>
      <c r="G120" s="5">
        <f>COUNTIF('Übersicht Männer'!$15:$18,Tabelle4[[#This Row],[Vollständig]])+COUNTIF('Übersicht Frauen'!$13:$15,Tabelle4[[#This Row],[Vollständig]])</f>
        <v>0</v>
      </c>
      <c r="H120" s="5">
        <f>(COUNTIF('Übersicht Männer'!$20:$23,Tabelle4[[#This Row],[Vollständig]])+COUNTIF('Übersicht Frauen'!$17:$19,Tabelle4[[#This Row],[Vollständig]]))</f>
        <v>0</v>
      </c>
      <c r="I120" s="5">
        <f>SUM(Tabelle4[[#This Row],[2.Bundesliga]:[Landesliga Süd]])</f>
        <v>3</v>
      </c>
    </row>
    <row r="121" spans="1:9">
      <c r="A121" s="5"/>
      <c r="B121" s="5" t="s">
        <v>508</v>
      </c>
      <c r="C121" s="5" t="s">
        <v>509</v>
      </c>
      <c r="D121" s="63" t="str">
        <f>_xlfn.CONCAT(Tabelle4[[#This Row],[Name]],", ",Tabelle4[[#This Row],[Vorname]])</f>
        <v>Schaffarczyk, Tim</v>
      </c>
      <c r="E121" s="5">
        <f>COUNTIF('Übersicht Männer'!$4:$8,Tabelle4[[#This Row],[Vollständig]])+COUNTIF('Übersicht Frauen'!$4:$7,Tabelle4[[#This Row],[Vollständig]])</f>
        <v>0</v>
      </c>
      <c r="F121" s="5">
        <f>COUNTIF('Übersicht Männer'!$10:$13,Tabelle4[[#This Row],[Vollständig]])+COUNTIF('Übersicht Frauen'!$9:$11,Tabelle4[[#This Row],[Vollständig]])</f>
        <v>0</v>
      </c>
      <c r="G121" s="5">
        <f>COUNTIF('Übersicht Männer'!$15:$18,Tabelle4[[#This Row],[Vollständig]])+COUNTIF('Übersicht Frauen'!$13:$15,Tabelle4[[#This Row],[Vollständig]])</f>
        <v>0</v>
      </c>
      <c r="H121" s="5">
        <f>(COUNTIF('Übersicht Männer'!$20:$23,Tabelle4[[#This Row],[Vollständig]])+COUNTIF('Übersicht Frauen'!$17:$19,Tabelle4[[#This Row],[Vollständig]]))</f>
        <v>0</v>
      </c>
      <c r="I121" s="5">
        <f>SUM(Tabelle4[[#This Row],[2.Bundesliga]:[Landesliga Süd]])</f>
        <v>0</v>
      </c>
    </row>
    <row r="122" spans="1:9">
      <c r="A122" s="5" t="s">
        <v>510</v>
      </c>
      <c r="B122" s="5" t="s">
        <v>511</v>
      </c>
      <c r="C122" s="5" t="s">
        <v>512</v>
      </c>
      <c r="D122" s="63" t="str">
        <f>_xlfn.CONCAT(Tabelle4[[#This Row],[Name]],", ",Tabelle4[[#This Row],[Vorname]])</f>
        <v>Schenke, Leon</v>
      </c>
      <c r="E122" s="5">
        <f>COUNTIF('Übersicht Männer'!$4:$8,Tabelle4[[#This Row],[Vollständig]])+COUNTIF('Übersicht Frauen'!$4:$7,Tabelle4[[#This Row],[Vollständig]])</f>
        <v>4</v>
      </c>
      <c r="F122" s="5">
        <f>COUNTIF('Übersicht Männer'!$10:$13,Tabelle4[[#This Row],[Vollständig]])+COUNTIF('Übersicht Frauen'!$9:$11,Tabelle4[[#This Row],[Vollständig]])</f>
        <v>1</v>
      </c>
      <c r="G122" s="5">
        <f>COUNTIF('Übersicht Männer'!$15:$18,Tabelle4[[#This Row],[Vollständig]])+COUNTIF('Übersicht Frauen'!$13:$15,Tabelle4[[#This Row],[Vollständig]])</f>
        <v>0</v>
      </c>
      <c r="H122" s="5">
        <f>(COUNTIF('Übersicht Männer'!$20:$23,Tabelle4[[#This Row],[Vollständig]])+COUNTIF('Übersicht Frauen'!$17:$19,Tabelle4[[#This Row],[Vollständig]]))</f>
        <v>0</v>
      </c>
      <c r="I122" s="5">
        <f>SUM(Tabelle4[[#This Row],[2.Bundesliga]:[Landesliga Süd]])</f>
        <v>5</v>
      </c>
    </row>
    <row r="123" spans="1:9">
      <c r="A123" s="5" t="s">
        <v>513</v>
      </c>
      <c r="B123" s="5" t="s">
        <v>514</v>
      </c>
      <c r="C123" s="5" t="s">
        <v>515</v>
      </c>
      <c r="D123" s="63" t="str">
        <f>_xlfn.CONCAT(Tabelle4[[#This Row],[Name]],", ",Tabelle4[[#This Row],[Vorname]])</f>
        <v>Schietinger, Mara</v>
      </c>
      <c r="E123" s="5">
        <f>COUNTIF('Übersicht Männer'!$4:$8,Tabelle4[[#This Row],[Vollständig]])+COUNTIF('Übersicht Frauen'!$4:$7,Tabelle4[[#This Row],[Vollständig]])</f>
        <v>0</v>
      </c>
      <c r="F123" s="5">
        <f>COUNTIF('Übersicht Männer'!$10:$13,Tabelle4[[#This Row],[Vollständig]])+COUNTIF('Übersicht Frauen'!$9:$11,Tabelle4[[#This Row],[Vollständig]])</f>
        <v>0</v>
      </c>
      <c r="G123" s="5">
        <f>COUNTIF('Übersicht Männer'!$15:$18,Tabelle4[[#This Row],[Vollständig]])+COUNTIF('Übersicht Frauen'!$13:$15,Tabelle4[[#This Row],[Vollständig]])</f>
        <v>0</v>
      </c>
      <c r="H123" s="5">
        <f>(COUNTIF('Übersicht Männer'!$20:$23,Tabelle4[[#This Row],[Vollständig]])+COUNTIF('Übersicht Frauen'!$17:$19,Tabelle4[[#This Row],[Vollständig]]))</f>
        <v>1</v>
      </c>
      <c r="I123" s="5">
        <f>SUM(Tabelle4[[#This Row],[2.Bundesliga]:[Landesliga Süd]])</f>
        <v>1</v>
      </c>
    </row>
    <row r="124" spans="1:9">
      <c r="A124" s="5" t="s">
        <v>516</v>
      </c>
      <c r="B124" s="5" t="s">
        <v>517</v>
      </c>
      <c r="C124" s="5" t="s">
        <v>277</v>
      </c>
      <c r="D124" s="63" t="str">
        <f>_xlfn.CONCAT(Tabelle4[[#This Row],[Name]],", ",Tabelle4[[#This Row],[Vorname]])</f>
        <v>Schläger, Simon</v>
      </c>
      <c r="E124" s="5">
        <f>COUNTIF('Übersicht Männer'!$4:$8,Tabelle4[[#This Row],[Vollständig]])+COUNTIF('Übersicht Frauen'!$4:$7,Tabelle4[[#This Row],[Vollständig]])</f>
        <v>0</v>
      </c>
      <c r="F124" s="5">
        <f>COUNTIF('Übersicht Männer'!$10:$13,Tabelle4[[#This Row],[Vollständig]])+COUNTIF('Übersicht Frauen'!$9:$11,Tabelle4[[#This Row],[Vollständig]])</f>
        <v>3</v>
      </c>
      <c r="G124" s="5">
        <f>COUNTIF('Übersicht Männer'!$15:$18,Tabelle4[[#This Row],[Vollständig]])+COUNTIF('Übersicht Frauen'!$13:$15,Tabelle4[[#This Row],[Vollständig]])</f>
        <v>0</v>
      </c>
      <c r="H124" s="5">
        <f>(COUNTIF('Übersicht Männer'!$20:$23,Tabelle4[[#This Row],[Vollständig]])+COUNTIF('Übersicht Frauen'!$17:$19,Tabelle4[[#This Row],[Vollständig]]))</f>
        <v>0</v>
      </c>
      <c r="I124" s="5">
        <f>SUM(Tabelle4[[#This Row],[2.Bundesliga]:[Landesliga Süd]])</f>
        <v>3</v>
      </c>
    </row>
    <row r="125" spans="1:9">
      <c r="A125" s="5" t="s">
        <v>518</v>
      </c>
      <c r="B125" s="5" t="s">
        <v>519</v>
      </c>
      <c r="C125" s="5" t="s">
        <v>520</v>
      </c>
      <c r="D125" s="63" t="str">
        <f>_xlfn.CONCAT(Tabelle4[[#This Row],[Name]],", ",Tabelle4[[#This Row],[Vorname]])</f>
        <v>Schmid, Julian</v>
      </c>
      <c r="E125" s="5">
        <f>COUNTIF('Übersicht Männer'!$4:$8,Tabelle4[[#This Row],[Vollständig]])+COUNTIF('Übersicht Frauen'!$4:$7,Tabelle4[[#This Row],[Vollständig]])</f>
        <v>0</v>
      </c>
      <c r="F125" s="5">
        <f>COUNTIF('Übersicht Männer'!$10:$13,Tabelle4[[#This Row],[Vollständig]])+COUNTIF('Übersicht Frauen'!$9:$11,Tabelle4[[#This Row],[Vollständig]])</f>
        <v>0</v>
      </c>
      <c r="G125" s="5">
        <f>COUNTIF('Übersicht Männer'!$15:$18,Tabelle4[[#This Row],[Vollständig]])+COUNTIF('Übersicht Frauen'!$13:$15,Tabelle4[[#This Row],[Vollständig]])</f>
        <v>0</v>
      </c>
      <c r="H125" s="5">
        <f>(COUNTIF('Übersicht Männer'!$20:$23,Tabelle4[[#This Row],[Vollständig]])+COUNTIF('Übersicht Frauen'!$17:$19,Tabelle4[[#This Row],[Vollständig]]))</f>
        <v>0</v>
      </c>
      <c r="I125" s="5">
        <f>SUM(Tabelle4[[#This Row],[2.Bundesliga]:[Landesliga Süd]])</f>
        <v>0</v>
      </c>
    </row>
    <row r="126" spans="1:9">
      <c r="A126" s="5" t="s">
        <v>521</v>
      </c>
      <c r="B126" s="5" t="s">
        <v>522</v>
      </c>
      <c r="C126" s="5" t="s">
        <v>259</v>
      </c>
      <c r="D126" s="63" t="str">
        <f>_xlfn.CONCAT(Tabelle4[[#This Row],[Name]],", ",Tabelle4[[#This Row],[Vorname]])</f>
        <v>Schmitz, Michael</v>
      </c>
      <c r="E126" s="5">
        <f>COUNTIF('Übersicht Männer'!$4:$8,Tabelle4[[#This Row],[Vollständig]])+COUNTIF('Übersicht Frauen'!$4:$7,Tabelle4[[#This Row],[Vollständig]])</f>
        <v>0</v>
      </c>
      <c r="F126" s="5">
        <f>COUNTIF('Übersicht Männer'!$10:$13,Tabelle4[[#This Row],[Vollständig]])+COUNTIF('Übersicht Frauen'!$9:$11,Tabelle4[[#This Row],[Vollständig]])</f>
        <v>0</v>
      </c>
      <c r="G126" s="5">
        <f>COUNTIF('Übersicht Männer'!$15:$18,Tabelle4[[#This Row],[Vollständig]])+COUNTIF('Übersicht Frauen'!$13:$15,Tabelle4[[#This Row],[Vollständig]])</f>
        <v>0</v>
      </c>
      <c r="H126" s="5">
        <f>(COUNTIF('Übersicht Männer'!$20:$23,Tabelle4[[#This Row],[Vollständig]])+COUNTIF('Übersicht Frauen'!$17:$19,Tabelle4[[#This Row],[Vollständig]]))</f>
        <v>0</v>
      </c>
      <c r="I126" s="5">
        <f>SUM(Tabelle4[[#This Row],[2.Bundesliga]:[Landesliga Süd]])</f>
        <v>0</v>
      </c>
    </row>
    <row r="127" spans="1:9">
      <c r="A127" s="5" t="s">
        <v>523</v>
      </c>
      <c r="B127" s="5" t="s">
        <v>524</v>
      </c>
      <c r="C127" s="5" t="s">
        <v>525</v>
      </c>
      <c r="D127" s="63" t="str">
        <f>_xlfn.CONCAT(Tabelle4[[#This Row],[Name]],", ",Tabelle4[[#This Row],[Vorname]])</f>
        <v>Schneemann, Till</v>
      </c>
      <c r="E127" s="5">
        <f>COUNTIF('Übersicht Männer'!$4:$8,Tabelle4[[#This Row],[Vollständig]])+COUNTIF('Übersicht Frauen'!$4:$7,Tabelle4[[#This Row],[Vollständig]])</f>
        <v>0</v>
      </c>
      <c r="F127" s="5">
        <f>COUNTIF('Übersicht Männer'!$10:$13,Tabelle4[[#This Row],[Vollständig]])+COUNTIF('Übersicht Frauen'!$9:$11,Tabelle4[[#This Row],[Vollständig]])</f>
        <v>2</v>
      </c>
      <c r="G127" s="5">
        <f>COUNTIF('Übersicht Männer'!$15:$18,Tabelle4[[#This Row],[Vollständig]])+COUNTIF('Übersicht Frauen'!$13:$15,Tabelle4[[#This Row],[Vollständig]])</f>
        <v>0</v>
      </c>
      <c r="H127" s="5">
        <f>(COUNTIF('Übersicht Männer'!$20:$23,Tabelle4[[#This Row],[Vollständig]])+COUNTIF('Übersicht Frauen'!$17:$19,Tabelle4[[#This Row],[Vollständig]]))</f>
        <v>0</v>
      </c>
      <c r="I127" s="5">
        <f>SUM(Tabelle4[[#This Row],[2.Bundesliga]:[Landesliga Süd]])</f>
        <v>2</v>
      </c>
    </row>
    <row r="128" spans="1:9">
      <c r="A128" s="5" t="s">
        <v>526</v>
      </c>
      <c r="B128" s="5" t="s">
        <v>527</v>
      </c>
      <c r="C128" s="5" t="s">
        <v>528</v>
      </c>
      <c r="D128" s="63" t="str">
        <f>_xlfn.CONCAT(Tabelle4[[#This Row],[Name]],", ",Tabelle4[[#This Row],[Vorname]])</f>
        <v>Schöpping, Maximilian</v>
      </c>
      <c r="E128" s="5">
        <f>COUNTIF('Übersicht Männer'!$4:$8,Tabelle4[[#This Row],[Vollständig]])+COUNTIF('Übersicht Frauen'!$4:$7,Tabelle4[[#This Row],[Vollständig]])</f>
        <v>0</v>
      </c>
      <c r="F128" s="5">
        <f>COUNTIF('Übersicht Männer'!$10:$13,Tabelle4[[#This Row],[Vollständig]])+COUNTIF('Übersicht Frauen'!$9:$11,Tabelle4[[#This Row],[Vollständig]])</f>
        <v>0</v>
      </c>
      <c r="G128" s="5">
        <f>COUNTIF('Übersicht Männer'!$15:$18,Tabelle4[[#This Row],[Vollständig]])+COUNTIF('Übersicht Frauen'!$13:$15,Tabelle4[[#This Row],[Vollständig]])</f>
        <v>1</v>
      </c>
      <c r="H128" s="5">
        <f>(COUNTIF('Übersicht Männer'!$20:$23,Tabelle4[[#This Row],[Vollständig]])+COUNTIF('Übersicht Frauen'!$17:$19,Tabelle4[[#This Row],[Vollständig]]))</f>
        <v>0</v>
      </c>
      <c r="I128" s="5">
        <f>SUM(Tabelle4[[#This Row],[2.Bundesliga]:[Landesliga Süd]])</f>
        <v>1</v>
      </c>
    </row>
    <row r="129" spans="1:10">
      <c r="A129" s="5" t="s">
        <v>529</v>
      </c>
      <c r="B129" s="5" t="s">
        <v>530</v>
      </c>
      <c r="C129" s="5" t="s">
        <v>531</v>
      </c>
      <c r="D129" s="63" t="str">
        <f>_xlfn.CONCAT(Tabelle4[[#This Row],[Name]],", ",Tabelle4[[#This Row],[Vorname]])</f>
        <v>Schreuer, Mario</v>
      </c>
      <c r="E129" s="5">
        <f>COUNTIF('Übersicht Männer'!$4:$8,Tabelle4[[#This Row],[Vollständig]])+COUNTIF('Übersicht Frauen'!$4:$7,Tabelle4[[#This Row],[Vollständig]])</f>
        <v>0</v>
      </c>
      <c r="F129" s="5">
        <f>COUNTIF('Übersicht Männer'!$10:$13,Tabelle4[[#This Row],[Vollständig]])+COUNTIF('Übersicht Frauen'!$9:$11,Tabelle4[[#This Row],[Vollständig]])</f>
        <v>0</v>
      </c>
      <c r="G129" s="5">
        <f>COUNTIF('Übersicht Männer'!$15:$18,Tabelle4[[#This Row],[Vollständig]])+COUNTIF('Übersicht Frauen'!$13:$15,Tabelle4[[#This Row],[Vollständig]])</f>
        <v>1</v>
      </c>
      <c r="H129" s="5">
        <f>(COUNTIF('Übersicht Männer'!$20:$23,Tabelle4[[#This Row],[Vollständig]])+COUNTIF('Übersicht Frauen'!$17:$19,Tabelle4[[#This Row],[Vollständig]]))</f>
        <v>0</v>
      </c>
      <c r="I129" s="5">
        <f>SUM(Tabelle4[[#This Row],[2.Bundesliga]:[Landesliga Süd]])</f>
        <v>1</v>
      </c>
    </row>
    <row r="130" spans="1:10">
      <c r="A130" s="5" t="s">
        <v>532</v>
      </c>
      <c r="B130" s="5" t="s">
        <v>533</v>
      </c>
      <c r="C130" s="5" t="s">
        <v>534</v>
      </c>
      <c r="D130" s="63" t="str">
        <f>_xlfn.CONCAT(Tabelle4[[#This Row],[Name]],", ",Tabelle4[[#This Row],[Vorname]])</f>
        <v>Schulte, Nora</v>
      </c>
      <c r="E130" s="5">
        <f>COUNTIF('Übersicht Männer'!$4:$8,Tabelle4[[#This Row],[Vollständig]])+COUNTIF('Übersicht Frauen'!$4:$7,Tabelle4[[#This Row],[Vollständig]])</f>
        <v>0</v>
      </c>
      <c r="F130" s="5">
        <f>COUNTIF('Übersicht Männer'!$10:$13,Tabelle4[[#This Row],[Vollständig]])+COUNTIF('Übersicht Frauen'!$9:$11,Tabelle4[[#This Row],[Vollständig]])</f>
        <v>3</v>
      </c>
      <c r="G130" s="5">
        <f>COUNTIF('Übersicht Männer'!$15:$18,Tabelle4[[#This Row],[Vollständig]])+COUNTIF('Übersicht Frauen'!$13:$15,Tabelle4[[#This Row],[Vollständig]])</f>
        <v>0</v>
      </c>
      <c r="H130" s="5">
        <f>(COUNTIF('Übersicht Männer'!$20:$23,Tabelle4[[#This Row],[Vollständig]])+COUNTIF('Übersicht Frauen'!$17:$19,Tabelle4[[#This Row],[Vollständig]]))</f>
        <v>0</v>
      </c>
      <c r="I130" s="5">
        <f>SUM(Tabelle4[[#This Row],[2.Bundesliga]:[Landesliga Süd]])</f>
        <v>3</v>
      </c>
    </row>
    <row r="131" spans="1:10">
      <c r="A131" s="5" t="s">
        <v>535</v>
      </c>
      <c r="B131" s="5" t="s">
        <v>533</v>
      </c>
      <c r="C131" s="5" t="s">
        <v>322</v>
      </c>
      <c r="D131" s="63" t="str">
        <f>_xlfn.CONCAT(Tabelle4[[#This Row],[Name]],", ",Tabelle4[[#This Row],[Vorname]])</f>
        <v>Schulte, Thomas</v>
      </c>
      <c r="E131" s="5">
        <f>COUNTIF('Übersicht Männer'!$4:$8,Tabelle4[[#This Row],[Vollständig]])+COUNTIF('Übersicht Frauen'!$4:$7,Tabelle4[[#This Row],[Vollständig]])</f>
        <v>0</v>
      </c>
      <c r="F131" s="5">
        <f>COUNTIF('Übersicht Männer'!$10:$13,Tabelle4[[#This Row],[Vollständig]])+COUNTIF('Übersicht Frauen'!$9:$11,Tabelle4[[#This Row],[Vollständig]])</f>
        <v>0</v>
      </c>
      <c r="G131" s="5">
        <f>COUNTIF('Übersicht Männer'!$15:$18,Tabelle4[[#This Row],[Vollständig]])+COUNTIF('Übersicht Frauen'!$13:$15,Tabelle4[[#This Row],[Vollständig]])</f>
        <v>1</v>
      </c>
      <c r="H131" s="5">
        <f>(COUNTIF('Übersicht Männer'!$20:$23,Tabelle4[[#This Row],[Vollständig]])+COUNTIF('Übersicht Frauen'!$17:$19,Tabelle4[[#This Row],[Vollständig]]))</f>
        <v>0</v>
      </c>
      <c r="I131" s="5">
        <f>SUM(Tabelle4[[#This Row],[2.Bundesliga]:[Landesliga Süd]])</f>
        <v>1</v>
      </c>
    </row>
    <row r="132" spans="1:10">
      <c r="A132" s="5" t="s">
        <v>536</v>
      </c>
      <c r="B132" s="5" t="s">
        <v>537</v>
      </c>
      <c r="C132" s="5" t="s">
        <v>538</v>
      </c>
      <c r="D132" s="63" t="str">
        <f>_xlfn.CONCAT(Tabelle4[[#This Row],[Name]],", ",Tabelle4[[#This Row],[Vorname]])</f>
        <v>Schulz, Kerstin</v>
      </c>
      <c r="E132" s="5">
        <f>COUNTIF('Übersicht Männer'!$4:$8,Tabelle4[[#This Row],[Vollständig]])+COUNTIF('Übersicht Frauen'!$4:$7,Tabelle4[[#This Row],[Vollständig]])</f>
        <v>0</v>
      </c>
      <c r="F132" s="5">
        <f>COUNTIF('Übersicht Männer'!$10:$13,Tabelle4[[#This Row],[Vollständig]])+COUNTIF('Übersicht Frauen'!$9:$11,Tabelle4[[#This Row],[Vollständig]])</f>
        <v>0</v>
      </c>
      <c r="G132" s="5">
        <f>COUNTIF('Übersicht Männer'!$15:$18,Tabelle4[[#This Row],[Vollständig]])+COUNTIF('Übersicht Frauen'!$13:$15,Tabelle4[[#This Row],[Vollständig]])</f>
        <v>1</v>
      </c>
      <c r="H132" s="5">
        <f>(COUNTIF('Übersicht Männer'!$20:$23,Tabelle4[[#This Row],[Vollständig]])+COUNTIF('Übersicht Frauen'!$17:$19,Tabelle4[[#This Row],[Vollständig]]))</f>
        <v>0</v>
      </c>
      <c r="I132" s="5">
        <f>SUM(Tabelle4[[#This Row],[2.Bundesliga]:[Landesliga Süd]])</f>
        <v>1</v>
      </c>
    </row>
    <row r="133" spans="1:10">
      <c r="A133" s="5" t="s">
        <v>539</v>
      </c>
      <c r="B133" s="5" t="s">
        <v>540</v>
      </c>
      <c r="C133" s="5" t="s">
        <v>541</v>
      </c>
      <c r="D133" s="63" t="str">
        <f>_xlfn.CONCAT(Tabelle4[[#This Row],[Name]],", ",Tabelle4[[#This Row],[Vorname]])</f>
        <v>Schulze-Ardey, Jan Philip</v>
      </c>
      <c r="E133" s="5">
        <f>COUNTIF('Übersicht Männer'!$4:$8,Tabelle4[[#This Row],[Vollständig]])+COUNTIF('Übersicht Frauen'!$4:$7,Tabelle4[[#This Row],[Vollständig]])</f>
        <v>0</v>
      </c>
      <c r="F133" s="5">
        <f>COUNTIF('Übersicht Männer'!$10:$13,Tabelle4[[#This Row],[Vollständig]])+COUNTIF('Übersicht Frauen'!$9:$11,Tabelle4[[#This Row],[Vollständig]])</f>
        <v>0</v>
      </c>
      <c r="G133" s="5">
        <f>COUNTIF('Übersicht Männer'!$15:$18,Tabelle4[[#This Row],[Vollständig]])+COUNTIF('Übersicht Frauen'!$13:$15,Tabelle4[[#This Row],[Vollständig]])</f>
        <v>0</v>
      </c>
      <c r="H133" s="5">
        <f>(COUNTIF('Übersicht Männer'!$20:$23,Tabelle4[[#This Row],[Vollständig]])+COUNTIF('Übersicht Frauen'!$17:$19,Tabelle4[[#This Row],[Vollständig]]))</f>
        <v>0</v>
      </c>
      <c r="I133" s="5">
        <f>SUM(Tabelle4[[#This Row],[2.Bundesliga]:[Landesliga Süd]])</f>
        <v>0</v>
      </c>
    </row>
    <row r="134" spans="1:10">
      <c r="A134" s="5"/>
      <c r="B134" s="5" t="s">
        <v>542</v>
      </c>
      <c r="C134" s="5" t="s">
        <v>543</v>
      </c>
      <c r="D134" s="63" t="str">
        <f>_xlfn.CONCAT(Tabelle4[[#This Row],[Name]],", ",Tabelle4[[#This Row],[Vorname]])</f>
        <v>Schumacher, Yannic</v>
      </c>
      <c r="E134" s="5">
        <f>COUNTIF('Übersicht Männer'!$4:$8,Tabelle4[[#This Row],[Vollständig]])+COUNTIF('Übersicht Frauen'!$4:$7,Tabelle4[[#This Row],[Vollständig]])</f>
        <v>0</v>
      </c>
      <c r="F134" s="5">
        <f>COUNTIF('Übersicht Männer'!$10:$13,Tabelle4[[#This Row],[Vollständig]])+COUNTIF('Übersicht Frauen'!$9:$11,Tabelle4[[#This Row],[Vollständig]])</f>
        <v>0</v>
      </c>
      <c r="G134" s="5">
        <f>COUNTIF('Übersicht Männer'!$15:$18,Tabelle4[[#This Row],[Vollständig]])+COUNTIF('Übersicht Frauen'!$13:$15,Tabelle4[[#This Row],[Vollständig]])</f>
        <v>0</v>
      </c>
      <c r="H134" s="5">
        <f>(COUNTIF('Übersicht Männer'!$20:$23,Tabelle4[[#This Row],[Vollständig]])+COUNTIF('Übersicht Frauen'!$17:$19,Tabelle4[[#This Row],[Vollständig]]))</f>
        <v>1</v>
      </c>
      <c r="I134" s="5">
        <f>SUM(Tabelle4[[#This Row],[2.Bundesliga]:[Landesliga Süd]])</f>
        <v>1</v>
      </c>
    </row>
    <row r="135" spans="1:10">
      <c r="A135" s="5" t="s">
        <v>544</v>
      </c>
      <c r="B135" s="5" t="s">
        <v>545</v>
      </c>
      <c r="C135" s="5" t="s">
        <v>546</v>
      </c>
      <c r="D135" s="63" t="str">
        <f>_xlfn.CONCAT(Tabelle4[[#This Row],[Name]],", ",Tabelle4[[#This Row],[Vorname]])</f>
        <v>Senger, Paul</v>
      </c>
      <c r="E135" s="5">
        <f>COUNTIF('Übersicht Männer'!$4:$8,Tabelle4[[#This Row],[Vollständig]])+COUNTIF('Übersicht Frauen'!$4:$7,Tabelle4[[#This Row],[Vollständig]])</f>
        <v>3</v>
      </c>
      <c r="F135" s="5">
        <f>COUNTIF('Übersicht Männer'!$10:$13,Tabelle4[[#This Row],[Vollständig]])+COUNTIF('Übersicht Frauen'!$9:$11,Tabelle4[[#This Row],[Vollständig]])</f>
        <v>0</v>
      </c>
      <c r="G135" s="5">
        <f>COUNTIF('Übersicht Männer'!$15:$18,Tabelle4[[#This Row],[Vollständig]])+COUNTIF('Übersicht Frauen'!$13:$15,Tabelle4[[#This Row],[Vollständig]])</f>
        <v>0</v>
      </c>
      <c r="H135" s="5">
        <f>(COUNTIF('Übersicht Männer'!$20:$23,Tabelle4[[#This Row],[Vollständig]])+COUNTIF('Übersicht Frauen'!$17:$19,Tabelle4[[#This Row],[Vollständig]]))</f>
        <v>0</v>
      </c>
      <c r="I135" s="5">
        <f>SUM(Tabelle4[[#This Row],[2.Bundesliga]:[Landesliga Süd]])</f>
        <v>3</v>
      </c>
    </row>
    <row r="136" spans="1:10">
      <c r="A136" s="5" t="s">
        <v>547</v>
      </c>
      <c r="B136" s="5" t="s">
        <v>548</v>
      </c>
      <c r="C136" s="5" t="s">
        <v>549</v>
      </c>
      <c r="D136" s="63" t="str">
        <f>_xlfn.CONCAT(Tabelle4[[#This Row],[Name]],", ",Tabelle4[[#This Row],[Vorname]])</f>
        <v>Starschich, Sergej</v>
      </c>
      <c r="E136" s="5">
        <f>COUNTIF('Übersicht Männer'!$4:$8,Tabelle4[[#This Row],[Vollständig]])+COUNTIF('Übersicht Frauen'!$4:$7,Tabelle4[[#This Row],[Vollständig]])</f>
        <v>0</v>
      </c>
      <c r="F136" s="5">
        <f>COUNTIF('Übersicht Männer'!$10:$13,Tabelle4[[#This Row],[Vollständig]])+COUNTIF('Übersicht Frauen'!$9:$11,Tabelle4[[#This Row],[Vollständig]])</f>
        <v>0</v>
      </c>
      <c r="G136" s="5">
        <f>COUNTIF('Übersicht Männer'!$15:$18,Tabelle4[[#This Row],[Vollständig]])+COUNTIF('Übersicht Frauen'!$13:$15,Tabelle4[[#This Row],[Vollständig]])</f>
        <v>0</v>
      </c>
      <c r="H136" s="5">
        <f>(COUNTIF('Übersicht Männer'!$20:$23,Tabelle4[[#This Row],[Vollständig]])+COUNTIF('Übersicht Frauen'!$17:$19,Tabelle4[[#This Row],[Vollständig]]))</f>
        <v>0</v>
      </c>
      <c r="I136" s="5">
        <f>SUM(Tabelle4[[#This Row],[2.Bundesliga]:[Landesliga Süd]])</f>
        <v>0</v>
      </c>
    </row>
    <row r="137" spans="1:10">
      <c r="A137" s="5" t="s">
        <v>550</v>
      </c>
      <c r="B137" s="5" t="s">
        <v>551</v>
      </c>
      <c r="C137" s="5" t="s">
        <v>552</v>
      </c>
      <c r="D137" s="63" t="str">
        <f>_xlfn.CONCAT(Tabelle4[[#This Row],[Name]],", ",Tabelle4[[#This Row],[Vorname]])</f>
        <v>Stasner, Pascal</v>
      </c>
      <c r="E137" s="5">
        <f>COUNTIF('Übersicht Männer'!$4:$8,Tabelle4[[#This Row],[Vollständig]])+COUNTIF('Übersicht Frauen'!$4:$7,Tabelle4[[#This Row],[Vollständig]])</f>
        <v>0</v>
      </c>
      <c r="F137" s="5">
        <f>COUNTIF('Übersicht Männer'!$10:$13,Tabelle4[[#This Row],[Vollständig]])+COUNTIF('Übersicht Frauen'!$9:$11,Tabelle4[[#This Row],[Vollständig]])</f>
        <v>0</v>
      </c>
      <c r="G137" s="5">
        <f>COUNTIF('Übersicht Männer'!$15:$18,Tabelle4[[#This Row],[Vollständig]])+COUNTIF('Übersicht Frauen'!$13:$15,Tabelle4[[#This Row],[Vollständig]])</f>
        <v>0</v>
      </c>
      <c r="H137" s="5">
        <f>(COUNTIF('Übersicht Männer'!$20:$23,Tabelle4[[#This Row],[Vollständig]])+COUNTIF('Übersicht Frauen'!$17:$19,Tabelle4[[#This Row],[Vollständig]]))</f>
        <v>0</v>
      </c>
      <c r="I137" s="5">
        <f>SUM(Tabelle4[[#This Row],[2.Bundesliga]:[Landesliga Süd]])</f>
        <v>0</v>
      </c>
    </row>
    <row r="138" spans="1:10">
      <c r="A138" s="5" t="s">
        <v>553</v>
      </c>
      <c r="B138" s="5" t="s">
        <v>554</v>
      </c>
      <c r="C138" s="5" t="s">
        <v>555</v>
      </c>
      <c r="D138" s="63" t="str">
        <f>_xlfn.CONCAT(Tabelle4[[#This Row],[Name]],", ",Tabelle4[[#This Row],[Vorname]])</f>
        <v>Stöcker, Ronja</v>
      </c>
      <c r="E138" s="5">
        <f>COUNTIF('Übersicht Männer'!$4:$8,Tabelle4[[#This Row],[Vollständig]])+COUNTIF('Übersicht Frauen'!$4:$7,Tabelle4[[#This Row],[Vollständig]])</f>
        <v>0</v>
      </c>
      <c r="F138" s="5">
        <f>COUNTIF('Übersicht Männer'!$10:$13,Tabelle4[[#This Row],[Vollständig]])+COUNTIF('Übersicht Frauen'!$9:$11,Tabelle4[[#This Row],[Vollständig]])</f>
        <v>0</v>
      </c>
      <c r="G138" s="5">
        <f>COUNTIF('Übersicht Männer'!$15:$18,Tabelle4[[#This Row],[Vollständig]])+COUNTIF('Übersicht Frauen'!$13:$15,Tabelle4[[#This Row],[Vollständig]])</f>
        <v>0</v>
      </c>
      <c r="H138" s="5">
        <f>(COUNTIF('Übersicht Männer'!$20:$23,Tabelle4[[#This Row],[Vollständig]])+COUNTIF('Übersicht Frauen'!$17:$19,Tabelle4[[#This Row],[Vollständig]]))</f>
        <v>0</v>
      </c>
      <c r="I138" s="5">
        <f>SUM(Tabelle4[[#This Row],[2.Bundesliga]:[Landesliga Süd]])</f>
        <v>0</v>
      </c>
    </row>
    <row r="139" spans="1:10">
      <c r="A139" s="5" t="s">
        <v>556</v>
      </c>
      <c r="B139" s="5" t="s">
        <v>557</v>
      </c>
      <c r="C139" s="5" t="s">
        <v>362</v>
      </c>
      <c r="D139" s="63" t="str">
        <f>_xlfn.CONCAT(Tabelle4[[#This Row],[Name]],", ",Tabelle4[[#This Row],[Vorname]])</f>
        <v>Streb, Christina</v>
      </c>
      <c r="E139" s="5">
        <f>COUNTIF('Übersicht Männer'!$4:$8,Tabelle4[[#This Row],[Vollständig]])+COUNTIF('Übersicht Frauen'!$4:$7,Tabelle4[[#This Row],[Vollständig]])</f>
        <v>0</v>
      </c>
      <c r="F139" s="5">
        <f>COUNTIF('Übersicht Männer'!$10:$13,Tabelle4[[#This Row],[Vollständig]])+COUNTIF('Übersicht Frauen'!$9:$11,Tabelle4[[#This Row],[Vollständig]])</f>
        <v>0</v>
      </c>
      <c r="G139" s="5">
        <f>COUNTIF('Übersicht Männer'!$15:$18,Tabelle4[[#This Row],[Vollständig]])+COUNTIF('Übersicht Frauen'!$13:$15,Tabelle4[[#This Row],[Vollständig]])</f>
        <v>0</v>
      </c>
      <c r="H139" s="5">
        <f>(COUNTIF('Übersicht Männer'!$20:$23,Tabelle4[[#This Row],[Vollständig]])+COUNTIF('Übersicht Frauen'!$17:$19,Tabelle4[[#This Row],[Vollständig]]))</f>
        <v>0</v>
      </c>
      <c r="I139" s="5">
        <f>SUM(Tabelle4[[#This Row],[2.Bundesliga]:[Landesliga Süd]])</f>
        <v>0</v>
      </c>
      <c r="J139" s="64"/>
    </row>
    <row r="140" spans="1:10">
      <c r="A140" s="5" t="s">
        <v>558</v>
      </c>
      <c r="B140" s="5" t="s">
        <v>559</v>
      </c>
      <c r="C140" s="5" t="s">
        <v>560</v>
      </c>
      <c r="D140" s="63" t="str">
        <f>_xlfn.CONCAT(Tabelle4[[#This Row],[Name]],", ",Tabelle4[[#This Row],[Vorname]])</f>
        <v>Tahay, Elise</v>
      </c>
      <c r="E140" s="5">
        <f>COUNTIF('Übersicht Männer'!$4:$8,Tabelle4[[#This Row],[Vollständig]])+COUNTIF('Übersicht Frauen'!$4:$7,Tabelle4[[#This Row],[Vollständig]])</f>
        <v>0</v>
      </c>
      <c r="F140" s="5">
        <f>COUNTIF('Übersicht Männer'!$10:$13,Tabelle4[[#This Row],[Vollständig]])+COUNTIF('Übersicht Frauen'!$9:$11,Tabelle4[[#This Row],[Vollständig]])</f>
        <v>0</v>
      </c>
      <c r="G140" s="5">
        <f>COUNTIF('Übersicht Männer'!$15:$18,Tabelle4[[#This Row],[Vollständig]])+COUNTIF('Übersicht Frauen'!$13:$15,Tabelle4[[#This Row],[Vollständig]])</f>
        <v>0</v>
      </c>
      <c r="H140" s="5">
        <f>(COUNTIF('Übersicht Männer'!$20:$23,Tabelle4[[#This Row],[Vollständig]])+COUNTIF('Übersicht Frauen'!$17:$19,Tabelle4[[#This Row],[Vollständig]]))</f>
        <v>0</v>
      </c>
      <c r="I140" s="5">
        <f>SUM(Tabelle4[[#This Row],[2.Bundesliga]:[Landesliga Süd]])</f>
        <v>0</v>
      </c>
    </row>
    <row r="141" spans="1:10">
      <c r="A141" s="5" t="s">
        <v>561</v>
      </c>
      <c r="B141" s="5" t="s">
        <v>562</v>
      </c>
      <c r="C141" s="5" t="s">
        <v>563</v>
      </c>
      <c r="D141" s="63" t="str">
        <f>_xlfn.CONCAT(Tabelle4[[#This Row],[Name]],", ",Tabelle4[[#This Row],[Vorname]])</f>
        <v>Theves, Helmut</v>
      </c>
      <c r="E141" s="5">
        <f>COUNTIF('Übersicht Männer'!$4:$8,Tabelle4[[#This Row],[Vollständig]])+COUNTIF('Übersicht Frauen'!$4:$7,Tabelle4[[#This Row],[Vollständig]])</f>
        <v>0</v>
      </c>
      <c r="F141" s="5">
        <f>COUNTIF('Übersicht Männer'!$10:$13,Tabelle4[[#This Row],[Vollständig]])+COUNTIF('Übersicht Frauen'!$9:$11,Tabelle4[[#This Row],[Vollständig]])</f>
        <v>0</v>
      </c>
      <c r="G141" s="5">
        <f>COUNTIF('Übersicht Männer'!$15:$18,Tabelle4[[#This Row],[Vollständig]])+COUNTIF('Übersicht Frauen'!$13:$15,Tabelle4[[#This Row],[Vollständig]])</f>
        <v>0</v>
      </c>
      <c r="H141" s="5">
        <f>(COUNTIF('Übersicht Männer'!$20:$23,Tabelle4[[#This Row],[Vollständig]])+COUNTIF('Übersicht Frauen'!$17:$19,Tabelle4[[#This Row],[Vollständig]]))</f>
        <v>0</v>
      </c>
      <c r="I141" s="5">
        <f>SUM(Tabelle4[[#This Row],[2.Bundesliga]:[Landesliga Süd]])</f>
        <v>0</v>
      </c>
    </row>
    <row r="142" spans="1:10">
      <c r="A142" s="5" t="s">
        <v>564</v>
      </c>
      <c r="B142" s="5" t="s">
        <v>565</v>
      </c>
      <c r="C142" s="5" t="s">
        <v>259</v>
      </c>
      <c r="D142" s="63" t="str">
        <f>_xlfn.CONCAT(Tabelle4[[#This Row],[Name]],", ",Tabelle4[[#This Row],[Vorname]])</f>
        <v>Tiemann, Michael</v>
      </c>
      <c r="E142" s="5">
        <f>COUNTIF('Übersicht Männer'!$4:$8,Tabelle4[[#This Row],[Vollständig]])+COUNTIF('Übersicht Frauen'!$4:$7,Tabelle4[[#This Row],[Vollständig]])</f>
        <v>0</v>
      </c>
      <c r="F142" s="5">
        <f>COUNTIF('Übersicht Männer'!$10:$13,Tabelle4[[#This Row],[Vollständig]])+COUNTIF('Übersicht Frauen'!$9:$11,Tabelle4[[#This Row],[Vollständig]])</f>
        <v>0</v>
      </c>
      <c r="G142" s="5">
        <f>COUNTIF('Übersicht Männer'!$15:$18,Tabelle4[[#This Row],[Vollständig]])+COUNTIF('Übersicht Frauen'!$13:$15,Tabelle4[[#This Row],[Vollständig]])</f>
        <v>0</v>
      </c>
      <c r="H142" s="5">
        <f>(COUNTIF('Übersicht Männer'!$20:$23,Tabelle4[[#This Row],[Vollständig]])+COUNTIF('Übersicht Frauen'!$17:$19,Tabelle4[[#This Row],[Vollständig]]))</f>
        <v>0</v>
      </c>
      <c r="I142" s="5">
        <f>SUM(Tabelle4[[#This Row],[2.Bundesliga]:[Landesliga Süd]])</f>
        <v>0</v>
      </c>
    </row>
    <row r="143" spans="1:10">
      <c r="A143" s="5" t="s">
        <v>566</v>
      </c>
      <c r="B143" s="5" t="s">
        <v>567</v>
      </c>
      <c r="C143" s="5" t="s">
        <v>354</v>
      </c>
      <c r="D143" s="63" t="str">
        <f>_xlfn.CONCAT(Tabelle4[[#This Row],[Name]],", ",Tabelle4[[#This Row],[Vorname]])</f>
        <v>Trenn, Matthias</v>
      </c>
      <c r="E143" s="5">
        <f>COUNTIF('Übersicht Männer'!$4:$8,Tabelle4[[#This Row],[Vollständig]])+COUNTIF('Übersicht Frauen'!$4:$7,Tabelle4[[#This Row],[Vollständig]])</f>
        <v>0</v>
      </c>
      <c r="F143" s="5">
        <f>COUNTIF('Übersicht Männer'!$10:$13,Tabelle4[[#This Row],[Vollständig]])+COUNTIF('Übersicht Frauen'!$9:$11,Tabelle4[[#This Row],[Vollständig]])</f>
        <v>0</v>
      </c>
      <c r="G143" s="5">
        <f>COUNTIF('Übersicht Männer'!$15:$18,Tabelle4[[#This Row],[Vollständig]])+COUNTIF('Übersicht Frauen'!$13:$15,Tabelle4[[#This Row],[Vollständig]])</f>
        <v>1</v>
      </c>
      <c r="H143" s="5">
        <f>(COUNTIF('Übersicht Männer'!$20:$23,Tabelle4[[#This Row],[Vollständig]])+COUNTIF('Übersicht Frauen'!$17:$19,Tabelle4[[#This Row],[Vollständig]]))</f>
        <v>0</v>
      </c>
      <c r="I143" s="5">
        <f>SUM(Tabelle4[[#This Row],[2.Bundesliga]:[Landesliga Süd]])</f>
        <v>1</v>
      </c>
    </row>
    <row r="144" spans="1:10">
      <c r="A144" s="5" t="s">
        <v>568</v>
      </c>
      <c r="B144" s="5" t="s">
        <v>569</v>
      </c>
      <c r="C144" s="5" t="s">
        <v>570</v>
      </c>
      <c r="D144" s="63" t="str">
        <f>_xlfn.CONCAT(Tabelle4[[#This Row],[Name]],", ",Tabelle4[[#This Row],[Vorname]])</f>
        <v>Turoni, Francesco</v>
      </c>
      <c r="E144" s="5">
        <f>COUNTIF('Übersicht Männer'!$4:$8,Tabelle4[[#This Row],[Vollständig]])+COUNTIF('Übersicht Frauen'!$4:$7,Tabelle4[[#This Row],[Vollständig]])</f>
        <v>0</v>
      </c>
      <c r="F144" s="5">
        <f>COUNTIF('Übersicht Männer'!$10:$13,Tabelle4[[#This Row],[Vollständig]])+COUNTIF('Übersicht Frauen'!$9:$11,Tabelle4[[#This Row],[Vollständig]])</f>
        <v>0</v>
      </c>
      <c r="G144" s="5">
        <f>COUNTIF('Übersicht Männer'!$15:$18,Tabelle4[[#This Row],[Vollständig]])+COUNTIF('Übersicht Frauen'!$13:$15,Tabelle4[[#This Row],[Vollständig]])</f>
        <v>0</v>
      </c>
      <c r="H144" s="5">
        <f>(COUNTIF('Übersicht Männer'!$20:$23,Tabelle4[[#This Row],[Vollständig]])+COUNTIF('Übersicht Frauen'!$17:$19,Tabelle4[[#This Row],[Vollständig]]))</f>
        <v>0</v>
      </c>
      <c r="I144" s="5">
        <f>SUM(Tabelle4[[#This Row],[2.Bundesliga]:[Landesliga Süd]])</f>
        <v>0</v>
      </c>
    </row>
    <row r="145" spans="1:9">
      <c r="A145" s="5"/>
      <c r="B145" s="5" t="s">
        <v>571</v>
      </c>
      <c r="C145" s="5" t="s">
        <v>572</v>
      </c>
      <c r="D145" s="63" t="str">
        <f>_xlfn.CONCAT(Tabelle4[[#This Row],[Name]],", ",Tabelle4[[#This Row],[Vorname]])</f>
        <v>Voß, Victoria</v>
      </c>
      <c r="E145" s="5">
        <f>COUNTIF('Übersicht Männer'!$4:$8,Tabelle4[[#This Row],[Vollständig]])+COUNTIF('Übersicht Frauen'!$4:$7,Tabelle4[[#This Row],[Vollständig]])</f>
        <v>0</v>
      </c>
      <c r="F145" s="5">
        <f>COUNTIF('Übersicht Männer'!$10:$13,Tabelle4[[#This Row],[Vollständig]])+COUNTIF('Übersicht Frauen'!$9:$11,Tabelle4[[#This Row],[Vollständig]])</f>
        <v>0</v>
      </c>
      <c r="G145" s="5">
        <f>COUNTIF('Übersicht Männer'!$15:$18,Tabelle4[[#This Row],[Vollständig]])+COUNTIF('Übersicht Frauen'!$13:$15,Tabelle4[[#This Row],[Vollständig]])</f>
        <v>1</v>
      </c>
      <c r="H145" s="5">
        <f>(COUNTIF('Übersicht Männer'!$20:$23,Tabelle4[[#This Row],[Vollständig]])+COUNTIF('Übersicht Frauen'!$17:$19,Tabelle4[[#This Row],[Vollständig]]))</f>
        <v>1</v>
      </c>
      <c r="I145" s="5">
        <f>SUM(Tabelle4[[#This Row],[2.Bundesliga]:[Landesliga Süd]])</f>
        <v>2</v>
      </c>
    </row>
    <row r="146" spans="1:9">
      <c r="A146" s="5" t="s">
        <v>573</v>
      </c>
      <c r="B146" s="5" t="s">
        <v>574</v>
      </c>
      <c r="C146" s="5" t="s">
        <v>575</v>
      </c>
      <c r="D146" s="63" t="str">
        <f>_xlfn.CONCAT(Tabelle4[[#This Row],[Name]],", ",Tabelle4[[#This Row],[Vorname]])</f>
        <v>Wandt, Frauke</v>
      </c>
      <c r="E146" s="5">
        <f>COUNTIF('Übersicht Männer'!$4:$8,Tabelle4[[#This Row],[Vollständig]])+COUNTIF('Übersicht Frauen'!$4:$7,Tabelle4[[#This Row],[Vollständig]])</f>
        <v>0</v>
      </c>
      <c r="F146" s="5">
        <f>COUNTIF('Übersicht Männer'!$10:$13,Tabelle4[[#This Row],[Vollständig]])+COUNTIF('Übersicht Frauen'!$9:$11,Tabelle4[[#This Row],[Vollständig]])</f>
        <v>0</v>
      </c>
      <c r="G146" s="5">
        <f>COUNTIF('Übersicht Männer'!$15:$18,Tabelle4[[#This Row],[Vollständig]])+COUNTIF('Übersicht Frauen'!$13:$15,Tabelle4[[#This Row],[Vollständig]])</f>
        <v>0</v>
      </c>
      <c r="H146" s="5">
        <f>(COUNTIF('Übersicht Männer'!$20:$23,Tabelle4[[#This Row],[Vollständig]])+COUNTIF('Übersicht Frauen'!$17:$19,Tabelle4[[#This Row],[Vollständig]]))</f>
        <v>1</v>
      </c>
      <c r="I146" s="5">
        <f>SUM(Tabelle4[[#This Row],[2.Bundesliga]:[Landesliga Süd]])</f>
        <v>1</v>
      </c>
    </row>
    <row r="147" spans="1:9">
      <c r="A147" s="5" t="s">
        <v>576</v>
      </c>
      <c r="B147" s="5" t="s">
        <v>577</v>
      </c>
      <c r="C147" s="5" t="s">
        <v>578</v>
      </c>
      <c r="D147" s="63" t="str">
        <f>_xlfn.CONCAT(Tabelle4[[#This Row],[Name]],", ",Tabelle4[[#This Row],[Vorname]])</f>
        <v>Weckler, Sascha</v>
      </c>
      <c r="E147" s="5">
        <f>COUNTIF('Übersicht Männer'!$4:$8,Tabelle4[[#This Row],[Vollständig]])+COUNTIF('Übersicht Frauen'!$4:$7,Tabelle4[[#This Row],[Vollständig]])</f>
        <v>0</v>
      </c>
      <c r="F147" s="5">
        <f>COUNTIF('Übersicht Männer'!$10:$13,Tabelle4[[#This Row],[Vollständig]])+COUNTIF('Übersicht Frauen'!$9:$11,Tabelle4[[#This Row],[Vollständig]])</f>
        <v>0</v>
      </c>
      <c r="G147" s="5">
        <f>COUNTIF('Übersicht Männer'!$15:$18,Tabelle4[[#This Row],[Vollständig]])+COUNTIF('Übersicht Frauen'!$13:$15,Tabelle4[[#This Row],[Vollständig]])</f>
        <v>1</v>
      </c>
      <c r="H147" s="5">
        <f>(COUNTIF('Übersicht Männer'!$20:$23,Tabelle4[[#This Row],[Vollständig]])+COUNTIF('Übersicht Frauen'!$17:$19,Tabelle4[[#This Row],[Vollständig]]))</f>
        <v>0</v>
      </c>
      <c r="I147" s="5">
        <f>SUM(Tabelle4[[#This Row],[2.Bundesliga]:[Landesliga Süd]])</f>
        <v>1</v>
      </c>
    </row>
    <row r="148" spans="1:9">
      <c r="A148" s="5" t="s">
        <v>579</v>
      </c>
      <c r="B148" s="5" t="s">
        <v>580</v>
      </c>
      <c r="C148" s="5" t="s">
        <v>297</v>
      </c>
      <c r="D148" s="63" t="str">
        <f>_xlfn.CONCAT(Tabelle4[[#This Row],[Name]],", ",Tabelle4[[#This Row],[Vorname]])</f>
        <v>Weithoff, Lucas</v>
      </c>
      <c r="E148" s="5">
        <f>COUNTIF('Übersicht Männer'!$4:$8,Tabelle4[[#This Row],[Vollständig]])+COUNTIF('Übersicht Frauen'!$4:$7,Tabelle4[[#This Row],[Vollständig]])</f>
        <v>3</v>
      </c>
      <c r="F148" s="5">
        <f>COUNTIF('Übersicht Männer'!$10:$13,Tabelle4[[#This Row],[Vollständig]])+COUNTIF('Übersicht Frauen'!$9:$11,Tabelle4[[#This Row],[Vollständig]])</f>
        <v>1</v>
      </c>
      <c r="G148" s="5">
        <f>COUNTIF('Übersicht Männer'!$15:$18,Tabelle4[[#This Row],[Vollständig]])+COUNTIF('Übersicht Frauen'!$13:$15,Tabelle4[[#This Row],[Vollständig]])</f>
        <v>0</v>
      </c>
      <c r="H148" s="5">
        <f>(COUNTIF('Übersicht Männer'!$20:$23,Tabelle4[[#This Row],[Vollständig]])+COUNTIF('Übersicht Frauen'!$17:$19,Tabelle4[[#This Row],[Vollständig]]))</f>
        <v>0</v>
      </c>
      <c r="I148" s="5">
        <f>SUM(Tabelle4[[#This Row],[2.Bundesliga]:[Landesliga Süd]])</f>
        <v>4</v>
      </c>
    </row>
    <row r="149" spans="1:9">
      <c r="A149" s="159" t="s">
        <v>581</v>
      </c>
      <c r="B149" s="159" t="s">
        <v>582</v>
      </c>
      <c r="C149" s="160" t="s">
        <v>328</v>
      </c>
      <c r="D149" s="63" t="str">
        <f>_xlfn.CONCAT(Tabelle4[[#This Row],[Name]],", ",Tabelle4[[#This Row],[Vorname]])</f>
        <v>Wienhold, Jan</v>
      </c>
      <c r="E149" s="5">
        <f>COUNTIF('Übersicht Männer'!$4:$8,Tabelle4[[#This Row],[Vollständig]])+COUNTIF('Übersicht Frauen'!$4:$7,Tabelle4[[#This Row],[Vollständig]])</f>
        <v>0</v>
      </c>
      <c r="F149" s="5">
        <f>COUNTIF('Übersicht Männer'!$10:$13,Tabelle4[[#This Row],[Vollständig]])+COUNTIF('Übersicht Frauen'!$9:$11,Tabelle4[[#This Row],[Vollständig]])</f>
        <v>0</v>
      </c>
      <c r="G149" s="5">
        <f>COUNTIF('Übersicht Männer'!$15:$18,Tabelle4[[#This Row],[Vollständig]])+COUNTIF('Übersicht Frauen'!$13:$15,Tabelle4[[#This Row],[Vollständig]])</f>
        <v>0</v>
      </c>
      <c r="H149" s="5">
        <f>(COUNTIF('Übersicht Männer'!$20:$23,Tabelle4[[#This Row],[Vollständig]])+COUNTIF('Übersicht Frauen'!$17:$19,Tabelle4[[#This Row],[Vollständig]]))</f>
        <v>0</v>
      </c>
      <c r="I149" s="5">
        <f>SUM(Tabelle4[[#This Row],[2.Bundesliga]:[Landesliga Süd]])</f>
        <v>0</v>
      </c>
    </row>
    <row r="150" spans="1:9">
      <c r="A150" s="159" t="s">
        <v>583</v>
      </c>
      <c r="B150" s="159" t="s">
        <v>584</v>
      </c>
      <c r="C150" s="160" t="s">
        <v>585</v>
      </c>
      <c r="D150" s="63" t="str">
        <f>_xlfn.CONCAT(Tabelle4[[#This Row],[Name]],", ",Tabelle4[[#This Row],[Vorname]])</f>
        <v>Willms, Steffen</v>
      </c>
      <c r="E150" s="5">
        <f>COUNTIF('Übersicht Männer'!$4:$8,Tabelle4[[#This Row],[Vollständig]])+COUNTIF('Übersicht Frauen'!$4:$7,Tabelle4[[#This Row],[Vollständig]])</f>
        <v>0</v>
      </c>
      <c r="F150" s="5">
        <f>COUNTIF('Übersicht Männer'!$10:$13,Tabelle4[[#This Row],[Vollständig]])+COUNTIF('Übersicht Frauen'!$9:$11,Tabelle4[[#This Row],[Vollständig]])</f>
        <v>0</v>
      </c>
      <c r="G150" s="5">
        <f>COUNTIF('Übersicht Männer'!$15:$18,Tabelle4[[#This Row],[Vollständig]])+COUNTIF('Übersicht Frauen'!$13:$15,Tabelle4[[#This Row],[Vollständig]])</f>
        <v>0</v>
      </c>
      <c r="H150" s="5">
        <f>(COUNTIF('Übersicht Männer'!$20:$23,Tabelle4[[#This Row],[Vollständig]])+COUNTIF('Übersicht Frauen'!$17:$19,Tabelle4[[#This Row],[Vollständig]]))</f>
        <v>0</v>
      </c>
      <c r="I150" s="5">
        <f>SUM(Tabelle4[[#This Row],[2.Bundesliga]:[Landesliga Süd]])</f>
        <v>0</v>
      </c>
    </row>
    <row r="151" spans="1:9">
      <c r="A151" s="159" t="s">
        <v>586</v>
      </c>
      <c r="B151" s="159" t="s">
        <v>587</v>
      </c>
      <c r="C151" s="160" t="s">
        <v>588</v>
      </c>
      <c r="D151" s="63" t="str">
        <f>_xlfn.CONCAT(Tabelle4[[#This Row],[Name]],", ",Tabelle4[[#This Row],[Vorname]])</f>
        <v>Willoughby, Friederike</v>
      </c>
      <c r="E151" s="5">
        <f>COUNTIF('Übersicht Männer'!$4:$8,Tabelle4[[#This Row],[Vollständig]])+COUNTIF('Übersicht Frauen'!$4:$7,Tabelle4[[#This Row],[Vollständig]])</f>
        <v>0</v>
      </c>
      <c r="F151" s="5">
        <f>COUNTIF('Übersicht Männer'!$10:$13,Tabelle4[[#This Row],[Vollständig]])+COUNTIF('Übersicht Frauen'!$9:$11,Tabelle4[[#This Row],[Vollständig]])</f>
        <v>0</v>
      </c>
      <c r="G151" s="5">
        <f>COUNTIF('Übersicht Männer'!$15:$18,Tabelle4[[#This Row],[Vollständig]])+COUNTIF('Übersicht Frauen'!$13:$15,Tabelle4[[#This Row],[Vollständig]])</f>
        <v>0</v>
      </c>
      <c r="H151" s="5">
        <f>(COUNTIF('Übersicht Männer'!$20:$23,Tabelle4[[#This Row],[Vollständig]])+COUNTIF('Übersicht Frauen'!$17:$19,Tabelle4[[#This Row],[Vollständig]]))</f>
        <v>0</v>
      </c>
      <c r="I151" s="5">
        <f>SUM(Tabelle4[[#This Row],[2.Bundesliga]:[Landesliga Süd]])</f>
        <v>0</v>
      </c>
    </row>
    <row r="152" spans="1:9">
      <c r="A152" s="159" t="s">
        <v>589</v>
      </c>
      <c r="B152" s="159" t="s">
        <v>590</v>
      </c>
      <c r="C152" s="160" t="s">
        <v>591</v>
      </c>
      <c r="D152" s="63" t="str">
        <f>_xlfn.CONCAT(Tabelle4[[#This Row],[Name]],", ",Tabelle4[[#This Row],[Vorname]])</f>
        <v>Wunn, Henrik</v>
      </c>
      <c r="E152" s="5">
        <f>COUNTIF('Übersicht Männer'!$4:$8,Tabelle4[[#This Row],[Vollständig]])+COUNTIF('Übersicht Frauen'!$4:$7,Tabelle4[[#This Row],[Vollständig]])</f>
        <v>0</v>
      </c>
      <c r="F152" s="5">
        <f>COUNTIF('Übersicht Männer'!$10:$13,Tabelle4[[#This Row],[Vollständig]])+COUNTIF('Übersicht Frauen'!$9:$11,Tabelle4[[#This Row],[Vollständig]])</f>
        <v>0</v>
      </c>
      <c r="G152" s="5">
        <f>COUNTIF('Übersicht Männer'!$15:$18,Tabelle4[[#This Row],[Vollständig]])+COUNTIF('Übersicht Frauen'!$13:$15,Tabelle4[[#This Row],[Vollständig]])</f>
        <v>0</v>
      </c>
      <c r="H152" s="5">
        <f>(COUNTIF('Übersicht Männer'!$20:$23,Tabelle4[[#This Row],[Vollständig]])+COUNTIF('Übersicht Frauen'!$17:$19,Tabelle4[[#This Row],[Vollständig]]))</f>
        <v>0</v>
      </c>
      <c r="I152" s="5">
        <f>SUM(Tabelle4[[#This Row],[2.Bundesliga]:[Landesliga Süd]])</f>
        <v>0</v>
      </c>
    </row>
    <row r="153" spans="1:9">
      <c r="A153" s="171" t="s">
        <v>592</v>
      </c>
      <c r="B153" s="171" t="s">
        <v>593</v>
      </c>
      <c r="C153" s="172" t="s">
        <v>328</v>
      </c>
      <c r="D153" s="63" t="str">
        <f>_xlfn.CONCAT(Tabelle4[[#This Row],[Name]],", ",Tabelle4[[#This Row],[Vorname]])</f>
        <v>Zelder, Jan</v>
      </c>
      <c r="E153" s="5">
        <f>COUNTIF('Übersicht Männer'!$4:$8,Tabelle4[[#This Row],[Vollständig]])+COUNTIF('Übersicht Frauen'!$4:$7,Tabelle4[[#This Row],[Vollständig]])</f>
        <v>0</v>
      </c>
      <c r="F153" s="5">
        <f>COUNTIF('Übersicht Männer'!$10:$13,Tabelle4[[#This Row],[Vollständig]])+COUNTIF('Übersicht Frauen'!$9:$11,Tabelle4[[#This Row],[Vollständig]])</f>
        <v>0</v>
      </c>
      <c r="G153" s="5">
        <f>COUNTIF('Übersicht Männer'!$15:$18,Tabelle4[[#This Row],[Vollständig]])+COUNTIF('Übersicht Frauen'!$13:$15,Tabelle4[[#This Row],[Vollständig]])</f>
        <v>0</v>
      </c>
      <c r="H153" s="5">
        <f>(COUNTIF('Übersicht Männer'!$20:$23,Tabelle4[[#This Row],[Vollständig]])+COUNTIF('Übersicht Frauen'!$17:$19,Tabelle4[[#This Row],[Vollständig]]))</f>
        <v>0</v>
      </c>
      <c r="I153" s="5">
        <f>SUM(Tabelle4[[#This Row],[2.Bundesliga]:[Landesliga Süd]])</f>
        <v>0</v>
      </c>
    </row>
    <row r="154" spans="1:9">
      <c r="A154" s="171" t="s">
        <v>594</v>
      </c>
      <c r="B154" s="171" t="s">
        <v>595</v>
      </c>
      <c r="C154" s="172" t="s">
        <v>596</v>
      </c>
      <c r="D154" s="63" t="str">
        <f>_xlfn.CONCAT(Tabelle4[[#This Row],[Name]],", ",Tabelle4[[#This Row],[Vorname]])</f>
        <v>Ziemons, Kristina</v>
      </c>
      <c r="E154" s="5">
        <f>COUNTIF('Übersicht Männer'!$4:$8,Tabelle4[[#This Row],[Vollständig]])+COUNTIF('Übersicht Frauen'!$4:$7,Tabelle4[[#This Row],[Vollständig]])</f>
        <v>0</v>
      </c>
      <c r="F154" s="5">
        <f>COUNTIF('Übersicht Männer'!$10:$13,Tabelle4[[#This Row],[Vollständig]])+COUNTIF('Übersicht Frauen'!$9:$11,Tabelle4[[#This Row],[Vollständig]])</f>
        <v>0</v>
      </c>
      <c r="G154" s="5">
        <f>COUNTIF('Übersicht Männer'!$15:$18,Tabelle4[[#This Row],[Vollständig]])+COUNTIF('Übersicht Frauen'!$13:$15,Tabelle4[[#This Row],[Vollständig]])</f>
        <v>0</v>
      </c>
      <c r="H154" s="5">
        <f>(COUNTIF('Übersicht Männer'!$20:$23,Tabelle4[[#This Row],[Vollständig]])+COUNTIF('Übersicht Frauen'!$17:$19,Tabelle4[[#This Row],[Vollständig]]))</f>
        <v>0</v>
      </c>
      <c r="I154" s="5">
        <f>SUM(Tabelle4[[#This Row],[2.Bundesliga]:[Landesliga Süd]])</f>
        <v>0</v>
      </c>
    </row>
    <row r="155" spans="1:9">
      <c r="A155" s="171" t="s">
        <v>597</v>
      </c>
      <c r="B155" s="171" t="s">
        <v>598</v>
      </c>
      <c r="C155" s="172" t="s">
        <v>546</v>
      </c>
      <c r="D155" s="63" t="str">
        <f>_xlfn.CONCAT(Tabelle4[[#This Row],[Name]],", ",Tabelle4[[#This Row],[Vorname]])</f>
        <v>Ziermann, Paul</v>
      </c>
      <c r="E155" s="5">
        <f>COUNTIF('Übersicht Männer'!$4:$8,Tabelle4[[#This Row],[Vollständig]])+COUNTIF('Übersicht Frauen'!$4:$7,Tabelle4[[#This Row],[Vollständig]])</f>
        <v>0</v>
      </c>
      <c r="F155" s="5">
        <f>COUNTIF('Übersicht Männer'!$10:$13,Tabelle4[[#This Row],[Vollständig]])+COUNTIF('Übersicht Frauen'!$9:$11,Tabelle4[[#This Row],[Vollständig]])</f>
        <v>0</v>
      </c>
      <c r="G155" s="5">
        <f>COUNTIF('Übersicht Männer'!$15:$18,Tabelle4[[#This Row],[Vollständig]])+COUNTIF('Übersicht Frauen'!$13:$15,Tabelle4[[#This Row],[Vollständig]])</f>
        <v>0</v>
      </c>
      <c r="H155" s="5">
        <f>(COUNTIF('Übersicht Männer'!$20:$23,Tabelle4[[#This Row],[Vollständig]])+COUNTIF('Übersicht Frauen'!$17:$19,Tabelle4[[#This Row],[Vollständig]]))</f>
        <v>0</v>
      </c>
      <c r="I155" s="5">
        <f>SUM(Tabelle4[[#This Row],[2.Bundesliga]:[Landesliga Süd]])</f>
        <v>0</v>
      </c>
    </row>
    <row r="156" spans="1:9">
      <c r="A156" s="171" t="s">
        <v>599</v>
      </c>
      <c r="B156" s="171" t="s">
        <v>600</v>
      </c>
      <c r="C156" s="172" t="s">
        <v>304</v>
      </c>
      <c r="D156" s="63" t="str">
        <f>_xlfn.CONCAT(Tabelle4[[#This Row],[Name]],", ",Tabelle4[[#This Row],[Vorname]])</f>
        <v>Zinnen, Christoph</v>
      </c>
      <c r="E156" s="5">
        <f>COUNTIF('Übersicht Männer'!$4:$8,Tabelle4[[#This Row],[Vollständig]])+COUNTIF('Übersicht Frauen'!$4:$7,Tabelle4[[#This Row],[Vollständig]])</f>
        <v>0</v>
      </c>
      <c r="F156" s="5">
        <f>COUNTIF('Übersicht Männer'!$10:$13,Tabelle4[[#This Row],[Vollständig]])+COUNTIF('Übersicht Frauen'!$9:$11,Tabelle4[[#This Row],[Vollständig]])</f>
        <v>0</v>
      </c>
      <c r="G156" s="5">
        <f>COUNTIF('Übersicht Männer'!$15:$18,Tabelle4[[#This Row],[Vollständig]])+COUNTIF('Übersicht Frauen'!$13:$15,Tabelle4[[#This Row],[Vollständig]])</f>
        <v>0</v>
      </c>
      <c r="H156" s="5">
        <f>(COUNTIF('Übersicht Männer'!$20:$23,Tabelle4[[#This Row],[Vollständig]])+COUNTIF('Übersicht Frauen'!$17:$19,Tabelle4[[#This Row],[Vollständig]]))</f>
        <v>0</v>
      </c>
      <c r="I156" s="5">
        <f>SUM(Tabelle4[[#This Row],[2.Bundesliga]:[Landesliga Süd]])</f>
        <v>0</v>
      </c>
    </row>
  </sheetData>
  <sheetProtection algorithmName="SHA-512" hashValue="Pcgf29V5VP+EHMDLSvYheiUz9i1V6XpS6EOiU59SVALaW+tQD2/XTIHi3uInrf9zbVwwaZjxWRZFOc6pEo5AaA==" saltValue="6FbKL5Mj4p/zwhjSaLx4tg==" spinCount="100000" sheet="1" objects="1" scenarios="1"/>
  <phoneticPr fontId="1" type="noConversion"/>
  <conditionalFormatting sqref="E2:H145">
    <cfRule type="cellIs" dxfId="15" priority="1" operator="equal">
      <formula>1</formula>
    </cfRule>
  </conditionalFormatting>
  <conditionalFormatting sqref="E2:H156">
    <cfRule type="cellIs" dxfId="14" priority="2" operator="greaterThan">
      <formula>1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FCB58-101C-40EB-B0C5-43B588007A23}">
  <dimension ref="A1:AA60"/>
  <sheetViews>
    <sheetView topLeftCell="M1" workbookViewId="0">
      <selection activeCell="M4" sqref="M4:N4"/>
    </sheetView>
  </sheetViews>
  <sheetFormatPr defaultColWidth="11.42578125" defaultRowHeight="15"/>
  <cols>
    <col min="1" max="1" width="3.42578125" customWidth="1"/>
    <col min="2" max="2" width="12.7109375" bestFit="1" customWidth="1"/>
    <col min="3" max="3" width="17.28515625" bestFit="1" customWidth="1"/>
    <col min="4" max="4" width="21.85546875" bestFit="1" customWidth="1"/>
    <col min="5" max="5" width="17.28515625" bestFit="1" customWidth="1"/>
    <col min="6" max="6" width="21.42578125" customWidth="1"/>
    <col min="7" max="7" width="19.5703125" bestFit="1" customWidth="1"/>
    <col min="8" max="8" width="21.42578125" customWidth="1"/>
    <col min="9" max="9" width="17.42578125" bestFit="1" customWidth="1"/>
    <col min="10" max="10" width="21.42578125" customWidth="1"/>
    <col min="11" max="11" width="16.85546875" bestFit="1" customWidth="1"/>
    <col min="12" max="12" width="21.42578125" customWidth="1"/>
    <col min="13" max="13" width="17.85546875" bestFit="1" customWidth="1"/>
    <col min="14" max="14" width="23.140625" bestFit="1" customWidth="1"/>
  </cols>
  <sheetData>
    <row r="1" spans="1:27" s="1" customFormat="1" ht="42" customHeight="1">
      <c r="A1" s="183" t="s">
        <v>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27" ht="15.7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  <c r="Q2" s="1"/>
      <c r="R2" s="1"/>
      <c r="S2" s="1"/>
      <c r="T2" s="1"/>
      <c r="U2" s="1"/>
      <c r="V2" s="1"/>
      <c r="W2" s="1"/>
    </row>
    <row r="3" spans="1:27">
      <c r="A3" s="27"/>
      <c r="B3" s="40" t="s">
        <v>1</v>
      </c>
      <c r="C3" s="192" t="s">
        <v>42</v>
      </c>
      <c r="D3" s="193"/>
      <c r="E3" s="192" t="s">
        <v>43</v>
      </c>
      <c r="F3" s="193"/>
      <c r="G3" s="194" t="s">
        <v>44</v>
      </c>
      <c r="H3" s="195"/>
      <c r="I3" s="192" t="s">
        <v>45</v>
      </c>
      <c r="J3" s="193"/>
      <c r="K3" s="194" t="s">
        <v>46</v>
      </c>
      <c r="L3" s="195"/>
      <c r="M3" s="194" t="s">
        <v>47</v>
      </c>
      <c r="N3" s="196"/>
      <c r="O3" s="27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>
      <c r="A4" s="27"/>
      <c r="B4" s="38" t="s">
        <v>23</v>
      </c>
      <c r="C4" s="187">
        <v>45437</v>
      </c>
      <c r="D4" s="188"/>
      <c r="E4" s="187">
        <v>45452</v>
      </c>
      <c r="F4" s="188"/>
      <c r="G4" s="187">
        <v>45466</v>
      </c>
      <c r="H4" s="188"/>
      <c r="I4" s="187">
        <v>45508</v>
      </c>
      <c r="J4" s="188"/>
      <c r="K4" s="187">
        <v>45522</v>
      </c>
      <c r="L4" s="188"/>
      <c r="M4" s="187">
        <v>45543</v>
      </c>
      <c r="N4" s="197"/>
      <c r="O4" s="27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>
      <c r="A5" s="27"/>
      <c r="B5" s="41" t="s">
        <v>24</v>
      </c>
      <c r="C5" s="185">
        <v>45427</v>
      </c>
      <c r="D5" s="186"/>
      <c r="E5" s="185">
        <v>45441</v>
      </c>
      <c r="F5" s="186"/>
      <c r="G5" s="185">
        <v>45448</v>
      </c>
      <c r="H5" s="186"/>
      <c r="I5" s="185">
        <v>45497</v>
      </c>
      <c r="J5" s="186"/>
      <c r="K5" s="185">
        <v>45511</v>
      </c>
      <c r="L5" s="186"/>
      <c r="M5" s="185" t="s">
        <v>48</v>
      </c>
      <c r="N5" s="198"/>
      <c r="O5" s="27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7" s="18" customFormat="1" ht="24" customHeight="1">
      <c r="A6" s="28"/>
      <c r="B6" s="20"/>
      <c r="C6" s="90" t="s">
        <v>49</v>
      </c>
      <c r="D6" s="16" t="s">
        <v>50</v>
      </c>
      <c r="E6" s="29" t="s">
        <v>49</v>
      </c>
      <c r="F6" s="16" t="s">
        <v>50</v>
      </c>
      <c r="G6" s="29" t="s">
        <v>49</v>
      </c>
      <c r="H6" s="16" t="s">
        <v>50</v>
      </c>
      <c r="I6" s="29" t="s">
        <v>49</v>
      </c>
      <c r="J6" s="16" t="s">
        <v>50</v>
      </c>
      <c r="K6" s="15" t="s">
        <v>49</v>
      </c>
      <c r="L6" s="90" t="s">
        <v>50</v>
      </c>
      <c r="M6" s="15" t="s">
        <v>49</v>
      </c>
      <c r="N6" s="113" t="s">
        <v>50</v>
      </c>
      <c r="O6" s="28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7">
      <c r="A7" s="27"/>
      <c r="B7" s="7" t="s">
        <v>51</v>
      </c>
      <c r="C7" s="49" t="s">
        <v>52</v>
      </c>
      <c r="D7" s="4" t="str">
        <f>_xlfn.XLOOKUP(C7,Tabelle4[Vollständig],Tabelle4[Startpassnummer],"fehlt",0,1)</f>
        <v>10-00023-0914271-1997</v>
      </c>
      <c r="E7" s="2" t="s">
        <v>53</v>
      </c>
      <c r="F7" s="4" t="str">
        <f>_xlfn.XLOOKUP(E7,Tabelle4[Vollständig],Tabelle4[Startpassnummer],"fehlt",0,1)</f>
        <v>10-00023-0925357-1997</v>
      </c>
      <c r="G7" s="2" t="s">
        <v>52</v>
      </c>
      <c r="H7" s="4" t="str">
        <f>_xlfn.XLOOKUP(G7,Tabelle4[Vollständig],Tabelle4[Startpassnummer],"fehlt",0,1)</f>
        <v>10-00023-0914271-1997</v>
      </c>
      <c r="I7" s="2" t="s">
        <v>52</v>
      </c>
      <c r="J7" s="5" t="str">
        <f>_xlfn.XLOOKUP(I7,Tabelle4[Vollständig],Tabelle4[Startpassnummer],"fehlt",0,1)</f>
        <v>10-00023-0914271-1997</v>
      </c>
      <c r="K7" s="106" t="s">
        <v>52</v>
      </c>
      <c r="L7" s="111" t="str">
        <f>_xlfn.XLOOKUP(K7,Tabelle4[Vollständig],Tabelle4[Startpassnummer],"fehlt",0,1)</f>
        <v>10-00023-0914271-1997</v>
      </c>
      <c r="M7" s="106"/>
      <c r="N7" s="107" t="str">
        <f>_xlfn.XLOOKUP(M7,Tabelle4[Vollständig],Tabelle4[Startpassnummer],"fehlt",0,1)</f>
        <v>fehlt</v>
      </c>
      <c r="O7" s="2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7">
      <c r="A8" s="27"/>
      <c r="B8" s="7" t="s">
        <v>54</v>
      </c>
      <c r="C8" s="50" t="s">
        <v>55</v>
      </c>
      <c r="D8" s="4" t="str">
        <f>_xlfn.XLOOKUP(C8,Tabelle4[Vollständig],Tabelle4[Startpassnummer],"fehlt",0,1)</f>
        <v>10-00023-0916664-1994</v>
      </c>
      <c r="E8" s="3" t="s">
        <v>56</v>
      </c>
      <c r="F8" s="4" t="str">
        <f>_xlfn.XLOOKUP(E8,Tabelle4[Vollständig],Tabelle4[Startpassnummer],"fehlt",0,1)</f>
        <v>10-00023-0917141-1997</v>
      </c>
      <c r="G8" s="3" t="s">
        <v>55</v>
      </c>
      <c r="H8" s="4" t="str">
        <f>_xlfn.XLOOKUP(G8,Tabelle4[Vollständig],Tabelle4[Startpassnummer],"fehlt",0,1)</f>
        <v>10-00023-0916664-1994</v>
      </c>
      <c r="I8" s="3" t="s">
        <v>55</v>
      </c>
      <c r="J8" s="5" t="str">
        <f>_xlfn.XLOOKUP(I8,Tabelle4[Vollständig],Tabelle4[Startpassnummer],"fehlt",0,1)</f>
        <v>10-00023-0916664-1994</v>
      </c>
      <c r="K8" s="108" t="s">
        <v>55</v>
      </c>
      <c r="L8" s="5" t="str">
        <f>_xlfn.XLOOKUP(K8,Tabelle4[Vollständig],Tabelle4[Startpassnummer],"fehlt",0,1)</f>
        <v>10-00023-0916664-1994</v>
      </c>
      <c r="M8" s="108"/>
      <c r="N8" s="105" t="str">
        <f>_xlfn.XLOOKUP(M8,Tabelle4[Vollständig],Tabelle4[Startpassnummer],"fehlt",0,1)</f>
        <v>fehlt</v>
      </c>
      <c r="O8" s="2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7">
      <c r="A9" s="27"/>
      <c r="B9" s="7" t="s">
        <v>57</v>
      </c>
      <c r="C9" s="50" t="s">
        <v>58</v>
      </c>
      <c r="D9" s="4" t="str">
        <f>_xlfn.XLOOKUP(C9,Tabelle4[Vollständig],Tabelle4[Startpassnummer],"fehlt",0,1)</f>
        <v>10-00023-0923822-2000</v>
      </c>
      <c r="E9" s="3" t="s">
        <v>58</v>
      </c>
      <c r="F9" s="4" t="str">
        <f>_xlfn.XLOOKUP(E9,Tabelle4[Vollständig],Tabelle4[Startpassnummer],"fehlt",0,1)</f>
        <v>10-00023-0923822-2000</v>
      </c>
      <c r="G9" s="3" t="s">
        <v>58</v>
      </c>
      <c r="H9" s="4" t="str">
        <f>_xlfn.XLOOKUP(G9,Tabelle4[Vollständig],Tabelle4[Startpassnummer],"fehlt",0,1)</f>
        <v>10-00023-0923822-2000</v>
      </c>
      <c r="I9" s="3" t="s">
        <v>58</v>
      </c>
      <c r="J9" s="5" t="str">
        <f>_xlfn.XLOOKUP(I9,Tabelle4[Vollständig],Tabelle4[Startpassnummer],"fehlt",0,1)</f>
        <v>10-00023-0923822-2000</v>
      </c>
      <c r="K9" s="108" t="s">
        <v>58</v>
      </c>
      <c r="L9" s="5" t="str">
        <f>_xlfn.XLOOKUP(K9,Tabelle4[Vollständig],Tabelle4[Startpassnummer],"fehlt",0,1)</f>
        <v>10-00023-0923822-2000</v>
      </c>
      <c r="M9" s="108"/>
      <c r="N9" s="105" t="str">
        <f>_xlfn.XLOOKUP(M9,Tabelle4[Vollständig],Tabelle4[Startpassnummer],"fehlt",0,1)</f>
        <v>fehlt</v>
      </c>
      <c r="O9" s="2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27"/>
      <c r="B10" s="7" t="s">
        <v>59</v>
      </c>
      <c r="C10" s="50" t="s">
        <v>56</v>
      </c>
      <c r="D10" s="4" t="str">
        <f>_xlfn.XLOOKUP(C10,Tabelle4[Vollständig],Tabelle4[Startpassnummer],"fehlt",0,1)</f>
        <v>10-00023-0917141-1997</v>
      </c>
      <c r="E10" s="3" t="s">
        <v>55</v>
      </c>
      <c r="F10" s="4" t="str">
        <f>_xlfn.XLOOKUP(E10,Tabelle4[Vollständig],Tabelle4[Startpassnummer],"fehlt",0,1)</f>
        <v>10-00023-0916664-1994</v>
      </c>
      <c r="G10" s="3" t="s">
        <v>60</v>
      </c>
      <c r="H10" s="4" t="str">
        <f>_xlfn.XLOOKUP(G10,Tabelle4[Vollständig],Tabelle4[Startpassnummer],"fehlt",0,1)</f>
        <v>10-00023-0907725-1989</v>
      </c>
      <c r="I10" s="3" t="s">
        <v>60</v>
      </c>
      <c r="J10" s="5" t="str">
        <f>_xlfn.XLOOKUP(I10,Tabelle4[Vollständig],Tabelle4[Startpassnummer],"fehlt",0,1)</f>
        <v>10-00023-0907725-1989</v>
      </c>
      <c r="K10" s="108" t="s">
        <v>61</v>
      </c>
      <c r="L10" s="5" t="str">
        <f>_xlfn.XLOOKUP(K10,Tabelle4[Vollständig],Tabelle4[Startpassnummer],"fehlt",0,1)</f>
        <v>10-00023-0916046-1996</v>
      </c>
      <c r="M10" s="108"/>
      <c r="N10" s="105" t="str">
        <f>_xlfn.XLOOKUP(M10,Tabelle4[Vollständig],Tabelle4[Startpassnummer],"fehlt",0,1)</f>
        <v>fehlt</v>
      </c>
      <c r="O10" s="2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27"/>
      <c r="B11" s="7" t="s">
        <v>62</v>
      </c>
      <c r="C11" s="50" t="s">
        <v>61</v>
      </c>
      <c r="D11" s="4" t="str">
        <f>_xlfn.XLOOKUP(C11,Tabelle4[Vollständig],Tabelle4[Startpassnummer],"fehlt",0,1)</f>
        <v>10-00023-0916046-1996</v>
      </c>
      <c r="E11" s="3" t="s">
        <v>61</v>
      </c>
      <c r="F11" s="4" t="str">
        <f>_xlfn.XLOOKUP(E11,Tabelle4[Vollständig],Tabelle4[Startpassnummer],"fehlt",0,1)</f>
        <v>10-00023-0916046-1996</v>
      </c>
      <c r="G11" s="3" t="s">
        <v>61</v>
      </c>
      <c r="H11" s="4" t="str">
        <f>_xlfn.XLOOKUP(G11,Tabelle4[Vollständig],Tabelle4[Startpassnummer],"fehlt",0,1)</f>
        <v>10-00023-0916046-1996</v>
      </c>
      <c r="I11" s="3" t="s">
        <v>56</v>
      </c>
      <c r="J11" s="5" t="str">
        <f>_xlfn.XLOOKUP(I11,Tabelle4[Vollständig],Tabelle4[Startpassnummer],"fehlt",0,1)</f>
        <v>10-00023-0917141-1997</v>
      </c>
      <c r="K11" s="108" t="s">
        <v>60</v>
      </c>
      <c r="L11" s="5" t="str">
        <f>_xlfn.XLOOKUP(K11,Tabelle4[Vollständig],Tabelle4[Startpassnummer],"fehlt",0,1)</f>
        <v>10-00023-0907725-1989</v>
      </c>
      <c r="M11" s="152"/>
      <c r="N11" s="105" t="str">
        <f>_xlfn.XLOOKUP(M11,Tabelle4[Vollständig],Tabelle4[Startpassnummer],"fehlt",0,1)</f>
        <v>fehlt</v>
      </c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27"/>
      <c r="B12" s="10" t="s">
        <v>63</v>
      </c>
      <c r="C12" s="51" t="s">
        <v>60</v>
      </c>
      <c r="D12" s="12" t="str">
        <f>_xlfn.XLOOKUP(C12,Tabelle4[Vollständig],Tabelle4[Startpassnummer],"fehlt",0,1)</f>
        <v>10-00023-0907725-1989</v>
      </c>
      <c r="E12" s="11" t="s">
        <v>52</v>
      </c>
      <c r="F12" s="12" t="str">
        <f>_xlfn.XLOOKUP(E12,Tabelle4[Vollständig],Tabelle4[Startpassnummer],"fehlt",0,1)</f>
        <v>10-00023-0914271-1997</v>
      </c>
      <c r="G12" s="11" t="s">
        <v>64</v>
      </c>
      <c r="H12" s="12" t="str">
        <f>_xlfn.XLOOKUP(G12,Tabelle4[Vollständig],Tabelle4[Startpassnummer],"fehlt",0,1)</f>
        <v>10-00023-0924807-2002</v>
      </c>
      <c r="I12" s="11"/>
      <c r="J12" s="48" t="str">
        <f>_xlfn.XLOOKUP(I12,Tabelle4[Vollständig],Tabelle4[Startpassnummer],"fehlt",0,1)</f>
        <v>fehlt</v>
      </c>
      <c r="K12" s="109"/>
      <c r="L12" s="112" t="str">
        <f>_xlfn.XLOOKUP(K12,Tabelle4[Vollständig],Tabelle4[Startpassnummer],"fehlt",0,1)</f>
        <v>fehlt</v>
      </c>
      <c r="M12" s="153"/>
      <c r="N12" s="110" t="str">
        <f>_xlfn.XLOOKUP(M12,Tabelle4[Vollständig],Tabelle4[Startpassnummer],"fehlt",0,1)</f>
        <v>fehlt</v>
      </c>
      <c r="O12" s="2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1" customFormat="1" ht="18.600000000000001" customHeight="1">
      <c r="A13" s="27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27"/>
      <c r="N13" s="27"/>
      <c r="O13" s="27"/>
    </row>
    <row r="14" spans="1:27" ht="33.6" customHeight="1" thickBot="1">
      <c r="A14" s="27"/>
      <c r="B14" s="189" t="s">
        <v>65</v>
      </c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1"/>
      <c r="O14" s="92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7">
      <c r="A15" s="27"/>
      <c r="B15" s="21" t="s">
        <v>66</v>
      </c>
      <c r="C15" s="209" t="s">
        <v>52</v>
      </c>
      <c r="D15" s="209"/>
      <c r="E15" s="211" t="s">
        <v>52</v>
      </c>
      <c r="F15" s="212"/>
      <c r="G15" s="209" t="s">
        <v>52</v>
      </c>
      <c r="H15" s="209"/>
      <c r="I15" s="209" t="s">
        <v>52</v>
      </c>
      <c r="J15" s="209"/>
      <c r="K15" s="209" t="s">
        <v>52</v>
      </c>
      <c r="L15" s="209"/>
      <c r="M15" s="209" t="s">
        <v>52</v>
      </c>
      <c r="N15" s="210"/>
      <c r="O15" s="2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27"/>
      <c r="B16" s="9" t="s">
        <v>67</v>
      </c>
      <c r="C16" s="199" t="s">
        <v>55</v>
      </c>
      <c r="D16" s="199"/>
      <c r="E16" s="201" t="s">
        <v>55</v>
      </c>
      <c r="F16" s="202"/>
      <c r="G16" s="199" t="s">
        <v>55</v>
      </c>
      <c r="H16" s="199"/>
      <c r="I16" s="199" t="s">
        <v>68</v>
      </c>
      <c r="J16" s="199"/>
      <c r="K16" s="199" t="s">
        <v>55</v>
      </c>
      <c r="L16" s="199"/>
      <c r="M16" s="199" t="s">
        <v>69</v>
      </c>
      <c r="N16" s="200"/>
      <c r="O16" s="2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27"/>
      <c r="B17" s="22" t="s">
        <v>70</v>
      </c>
      <c r="C17" s="203" t="s">
        <v>58</v>
      </c>
      <c r="D17" s="203"/>
      <c r="E17" s="205" t="s">
        <v>71</v>
      </c>
      <c r="F17" s="206"/>
      <c r="G17" s="203" t="s">
        <v>72</v>
      </c>
      <c r="H17" s="203"/>
      <c r="I17" s="203" t="s">
        <v>55</v>
      </c>
      <c r="J17" s="203"/>
      <c r="K17" s="203" t="s">
        <v>72</v>
      </c>
      <c r="L17" s="203"/>
      <c r="M17" s="203" t="s">
        <v>72</v>
      </c>
      <c r="N17" s="204"/>
      <c r="O17" s="2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27"/>
      <c r="B18" s="9" t="s">
        <v>73</v>
      </c>
      <c r="C18" s="199" t="s">
        <v>56</v>
      </c>
      <c r="D18" s="199"/>
      <c r="E18" s="201" t="s">
        <v>58</v>
      </c>
      <c r="F18" s="202"/>
      <c r="G18" s="199" t="s">
        <v>58</v>
      </c>
      <c r="H18" s="199"/>
      <c r="I18" s="199" t="s">
        <v>71</v>
      </c>
      <c r="J18" s="199"/>
      <c r="K18" s="199" t="s">
        <v>58</v>
      </c>
      <c r="L18" s="199"/>
      <c r="M18" s="199" t="s">
        <v>58</v>
      </c>
      <c r="N18" s="200"/>
      <c r="O18" s="2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27"/>
      <c r="B19" s="22" t="s">
        <v>74</v>
      </c>
      <c r="C19" s="203" t="s">
        <v>60</v>
      </c>
      <c r="D19" s="203"/>
      <c r="E19" s="205" t="s">
        <v>60</v>
      </c>
      <c r="F19" s="206"/>
      <c r="G19" s="203" t="s">
        <v>60</v>
      </c>
      <c r="H19" s="203"/>
      <c r="I19" s="203" t="s">
        <v>72</v>
      </c>
      <c r="J19" s="203"/>
      <c r="K19" s="203" t="s">
        <v>60</v>
      </c>
      <c r="L19" s="203"/>
      <c r="M19" s="203" t="s">
        <v>75</v>
      </c>
      <c r="N19" s="204"/>
      <c r="O19" s="2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45" customHeight="1">
      <c r="A20" s="27"/>
      <c r="B20" s="9" t="s">
        <v>76</v>
      </c>
      <c r="C20" s="199" t="s">
        <v>64</v>
      </c>
      <c r="D20" s="199"/>
      <c r="E20" s="201" t="s">
        <v>56</v>
      </c>
      <c r="F20" s="202"/>
      <c r="G20" s="199" t="s">
        <v>64</v>
      </c>
      <c r="H20" s="199"/>
      <c r="I20" s="199" t="s">
        <v>58</v>
      </c>
      <c r="J20" s="199"/>
      <c r="K20" s="199" t="s">
        <v>77</v>
      </c>
      <c r="L20" s="199"/>
      <c r="M20" s="201" t="s">
        <v>77</v>
      </c>
      <c r="N20" s="207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45" customHeight="1">
      <c r="A21" s="27"/>
      <c r="B21" s="22" t="s">
        <v>78</v>
      </c>
      <c r="C21" s="203" t="s">
        <v>79</v>
      </c>
      <c r="D21" s="203"/>
      <c r="E21" s="205" t="s">
        <v>77</v>
      </c>
      <c r="F21" s="206"/>
      <c r="G21" s="203" t="s">
        <v>61</v>
      </c>
      <c r="H21" s="203"/>
      <c r="I21" s="203" t="s">
        <v>60</v>
      </c>
      <c r="J21" s="203"/>
      <c r="K21" s="203" t="s">
        <v>64</v>
      </c>
      <c r="L21" s="203"/>
      <c r="M21" s="205" t="s">
        <v>56</v>
      </c>
      <c r="N21" s="208"/>
      <c r="O21" s="2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45" customHeight="1">
      <c r="A22" s="27"/>
      <c r="B22" s="9" t="s">
        <v>80</v>
      </c>
      <c r="C22" s="199" t="s">
        <v>61</v>
      </c>
      <c r="D22" s="199"/>
      <c r="E22" s="201" t="s">
        <v>64</v>
      </c>
      <c r="F22" s="202"/>
      <c r="G22" s="199"/>
      <c r="H22" s="199"/>
      <c r="I22" s="199" t="s">
        <v>77</v>
      </c>
      <c r="J22" s="199"/>
      <c r="K22" s="199" t="s">
        <v>61</v>
      </c>
      <c r="L22" s="199"/>
      <c r="M22" s="201" t="s">
        <v>64</v>
      </c>
      <c r="N22" s="207"/>
      <c r="O22" s="2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27"/>
      <c r="B23" s="22" t="s">
        <v>81</v>
      </c>
      <c r="C23" s="203"/>
      <c r="D23" s="203"/>
      <c r="E23" s="205" t="s">
        <v>79</v>
      </c>
      <c r="F23" s="206"/>
      <c r="G23" s="203"/>
      <c r="H23" s="203"/>
      <c r="I23" s="203" t="s">
        <v>56</v>
      </c>
      <c r="J23" s="203"/>
      <c r="K23" s="203"/>
      <c r="L23" s="203"/>
      <c r="M23" s="203" t="s">
        <v>79</v>
      </c>
      <c r="N23" s="204"/>
      <c r="O23" s="2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27"/>
      <c r="B24" s="9" t="s">
        <v>82</v>
      </c>
      <c r="C24" s="199"/>
      <c r="D24" s="199"/>
      <c r="E24" s="201" t="s">
        <v>61</v>
      </c>
      <c r="F24" s="202"/>
      <c r="G24" s="199"/>
      <c r="H24" s="199"/>
      <c r="I24" s="199" t="s">
        <v>64</v>
      </c>
      <c r="J24" s="199"/>
      <c r="K24" s="199"/>
      <c r="L24" s="199"/>
      <c r="M24" s="199" t="s">
        <v>60</v>
      </c>
      <c r="N24" s="200"/>
      <c r="O24" s="2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27"/>
      <c r="B25" s="22" t="s">
        <v>83</v>
      </c>
      <c r="C25" s="203"/>
      <c r="D25" s="203"/>
      <c r="E25" s="205"/>
      <c r="F25" s="206"/>
      <c r="G25" s="203"/>
      <c r="H25" s="203"/>
      <c r="I25" s="203" t="s">
        <v>79</v>
      </c>
      <c r="J25" s="203"/>
      <c r="K25" s="203"/>
      <c r="L25" s="203"/>
      <c r="M25" s="203"/>
      <c r="N25" s="204"/>
      <c r="O25" s="2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27"/>
      <c r="B26" s="9" t="s">
        <v>84</v>
      </c>
      <c r="C26" s="199"/>
      <c r="D26" s="199"/>
      <c r="E26" s="201"/>
      <c r="F26" s="202"/>
      <c r="G26" s="199"/>
      <c r="H26" s="199"/>
      <c r="I26" s="199" t="s">
        <v>85</v>
      </c>
      <c r="J26" s="199"/>
      <c r="K26" s="199"/>
      <c r="L26" s="199"/>
      <c r="M26" s="199"/>
      <c r="N26" s="200"/>
      <c r="O26" s="2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27"/>
      <c r="B27" s="22" t="s">
        <v>86</v>
      </c>
      <c r="C27" s="203"/>
      <c r="D27" s="203"/>
      <c r="E27" s="205"/>
      <c r="F27" s="206"/>
      <c r="G27" s="203"/>
      <c r="H27" s="203"/>
      <c r="I27" s="203"/>
      <c r="J27" s="203"/>
      <c r="K27" s="203"/>
      <c r="L27" s="203"/>
      <c r="M27" s="203"/>
      <c r="N27" s="204"/>
      <c r="O27" s="2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27"/>
      <c r="B28" s="9" t="s">
        <v>87</v>
      </c>
      <c r="C28" s="199"/>
      <c r="D28" s="199"/>
      <c r="E28" s="201"/>
      <c r="F28" s="202"/>
      <c r="G28" s="199"/>
      <c r="H28" s="199"/>
      <c r="I28" s="199"/>
      <c r="J28" s="199"/>
      <c r="K28" s="199"/>
      <c r="L28" s="199"/>
      <c r="M28" s="199"/>
      <c r="N28" s="200"/>
      <c r="O28" s="2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thickBot="1">
      <c r="A29" s="27"/>
      <c r="B29" s="23" t="s">
        <v>88</v>
      </c>
      <c r="C29" s="213"/>
      <c r="D29" s="213"/>
      <c r="E29" s="215"/>
      <c r="F29" s="216"/>
      <c r="G29" s="213"/>
      <c r="H29" s="213"/>
      <c r="I29" s="213"/>
      <c r="J29" s="213"/>
      <c r="K29" s="213"/>
      <c r="L29" s="213"/>
      <c r="M29" s="213"/>
      <c r="N29" s="214"/>
      <c r="O29" s="2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9.149999999999999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5">
      <c r="A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5">
      <c r="A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5">
      <c r="A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5">
      <c r="A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5">
      <c r="A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5">
      <c r="A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5">
      <c r="A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>
      <c r="N60" s="1"/>
      <c r="O60" s="1"/>
      <c r="P60" s="1"/>
      <c r="Q60" s="1"/>
      <c r="R60" s="1"/>
      <c r="S60" s="1"/>
      <c r="T60" s="1"/>
      <c r="U60" s="1"/>
      <c r="V60" s="1"/>
      <c r="W60" s="1"/>
    </row>
  </sheetData>
  <mergeCells count="111">
    <mergeCell ref="C29:D29"/>
    <mergeCell ref="G29:H29"/>
    <mergeCell ref="I29:J29"/>
    <mergeCell ref="K29:L29"/>
    <mergeCell ref="M29:N29"/>
    <mergeCell ref="E29:F29"/>
    <mergeCell ref="I27:J27"/>
    <mergeCell ref="K27:L27"/>
    <mergeCell ref="M27:N27"/>
    <mergeCell ref="C28:D28"/>
    <mergeCell ref="G28:H28"/>
    <mergeCell ref="I28:J28"/>
    <mergeCell ref="K28:L28"/>
    <mergeCell ref="M28:N28"/>
    <mergeCell ref="G27:H27"/>
    <mergeCell ref="C27:D27"/>
    <mergeCell ref="E28:F28"/>
    <mergeCell ref="E27:F27"/>
    <mergeCell ref="C25:D25"/>
    <mergeCell ref="I25:J25"/>
    <mergeCell ref="K25:L25"/>
    <mergeCell ref="M25:N25"/>
    <mergeCell ref="C26:D26"/>
    <mergeCell ref="I26:J26"/>
    <mergeCell ref="K26:L26"/>
    <mergeCell ref="M26:N26"/>
    <mergeCell ref="G25:H25"/>
    <mergeCell ref="G26:H26"/>
    <mergeCell ref="E26:F26"/>
    <mergeCell ref="E25:F25"/>
    <mergeCell ref="C24:D24"/>
    <mergeCell ref="G24:H24"/>
    <mergeCell ref="I24:J24"/>
    <mergeCell ref="K24:L24"/>
    <mergeCell ref="M24:N24"/>
    <mergeCell ref="E24:F24"/>
    <mergeCell ref="C15:D15"/>
    <mergeCell ref="G15:H15"/>
    <mergeCell ref="I15:J15"/>
    <mergeCell ref="K15:L15"/>
    <mergeCell ref="M15:N15"/>
    <mergeCell ref="E15:F15"/>
    <mergeCell ref="C22:D22"/>
    <mergeCell ref="G22:H22"/>
    <mergeCell ref="I22:J22"/>
    <mergeCell ref="K22:L22"/>
    <mergeCell ref="M22:N22"/>
    <mergeCell ref="E22:F22"/>
    <mergeCell ref="C23:D23"/>
    <mergeCell ref="G23:H23"/>
    <mergeCell ref="I23:J23"/>
    <mergeCell ref="K23:L23"/>
    <mergeCell ref="M23:N23"/>
    <mergeCell ref="E23:F23"/>
    <mergeCell ref="C20:D20"/>
    <mergeCell ref="G20:H20"/>
    <mergeCell ref="I20:J20"/>
    <mergeCell ref="K20:L20"/>
    <mergeCell ref="M20:N20"/>
    <mergeCell ref="E20:F20"/>
    <mergeCell ref="C21:D21"/>
    <mergeCell ref="G21:H21"/>
    <mergeCell ref="I21:J21"/>
    <mergeCell ref="K21:L21"/>
    <mergeCell ref="M21:N21"/>
    <mergeCell ref="E21:F21"/>
    <mergeCell ref="C18:D18"/>
    <mergeCell ref="G18:H18"/>
    <mergeCell ref="I18:J18"/>
    <mergeCell ref="K18:L18"/>
    <mergeCell ref="M18:N18"/>
    <mergeCell ref="E18:F18"/>
    <mergeCell ref="C19:D19"/>
    <mergeCell ref="G19:H19"/>
    <mergeCell ref="I19:J19"/>
    <mergeCell ref="K19:L19"/>
    <mergeCell ref="M19:N19"/>
    <mergeCell ref="E19:F19"/>
    <mergeCell ref="C16:D16"/>
    <mergeCell ref="G16:H16"/>
    <mergeCell ref="I16:J16"/>
    <mergeCell ref="K16:L16"/>
    <mergeCell ref="M16:N16"/>
    <mergeCell ref="E16:F16"/>
    <mergeCell ref="C17:D17"/>
    <mergeCell ref="G17:H17"/>
    <mergeCell ref="I17:J17"/>
    <mergeCell ref="K17:L17"/>
    <mergeCell ref="M17:N17"/>
    <mergeCell ref="E17:F17"/>
    <mergeCell ref="A1:O1"/>
    <mergeCell ref="B13:L13"/>
    <mergeCell ref="E5:F5"/>
    <mergeCell ref="E4:F4"/>
    <mergeCell ref="B14:N14"/>
    <mergeCell ref="C3:D3"/>
    <mergeCell ref="G3:H3"/>
    <mergeCell ref="I3:J3"/>
    <mergeCell ref="K3:L3"/>
    <mergeCell ref="M3:N3"/>
    <mergeCell ref="E3:F3"/>
    <mergeCell ref="C4:D4"/>
    <mergeCell ref="G4:H4"/>
    <mergeCell ref="I4:J4"/>
    <mergeCell ref="K4:L4"/>
    <mergeCell ref="M4:N4"/>
    <mergeCell ref="C5:D5"/>
    <mergeCell ref="G5:H5"/>
    <mergeCell ref="I5:J5"/>
    <mergeCell ref="K5:L5"/>
    <mergeCell ref="M5:N5"/>
  </mergeCells>
  <phoneticPr fontId="1" type="noConversion"/>
  <pageMargins left="0.7" right="0.7" top="0.78740157499999996" bottom="0.78740157499999996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F264AB-F861-4543-89EB-5A57588829D8}">
          <x14:formula1>
            <xm:f>Daten!$D$2:$D$195</xm:f>
          </x14:formula1>
          <xm:sqref>I7:I12 M7:M12 C7:C12 G7:G12 E7:E12 C15:E29 K7:K12 G15:N29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6838-5F4F-44B9-8912-3BD8931EF62E}">
  <dimension ref="A1:Y59"/>
  <sheetViews>
    <sheetView topLeftCell="L1" zoomScale="78" workbookViewId="0">
      <selection activeCell="M4" sqref="M4:N4"/>
    </sheetView>
  </sheetViews>
  <sheetFormatPr defaultColWidth="11.42578125" defaultRowHeight="15"/>
  <cols>
    <col min="1" max="1" width="3.42578125" style="1" customWidth="1"/>
    <col min="2" max="2" width="13.28515625" bestFit="1" customWidth="1"/>
    <col min="3" max="3" width="20.42578125" customWidth="1"/>
    <col min="4" max="4" width="22.5703125" customWidth="1"/>
    <col min="5" max="5" width="21.5703125" bestFit="1" customWidth="1"/>
    <col min="6" max="6" width="21.42578125" customWidth="1"/>
    <col min="7" max="7" width="21" bestFit="1" customWidth="1"/>
    <col min="8" max="8" width="21.42578125" customWidth="1"/>
    <col min="9" max="9" width="21" bestFit="1" customWidth="1"/>
    <col min="10" max="10" width="21.42578125" customWidth="1"/>
    <col min="11" max="11" width="21" bestFit="1" customWidth="1"/>
    <col min="12" max="12" width="21.42578125" customWidth="1"/>
    <col min="13" max="13" width="19" bestFit="1" customWidth="1"/>
    <col min="14" max="14" width="21.42578125" bestFit="1" customWidth="1"/>
  </cols>
  <sheetData>
    <row r="1" spans="1:25" s="1" customFormat="1" ht="42" customHeight="1">
      <c r="A1" s="183" t="s">
        <v>89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25" s="1" customFormat="1" ht="18.600000000000001" customHeight="1" thickBot="1">
      <c r="A2" s="27"/>
      <c r="B2" s="184"/>
      <c r="C2" s="184"/>
      <c r="D2" s="184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25">
      <c r="A3" s="27"/>
      <c r="B3" s="40" t="s">
        <v>1</v>
      </c>
      <c r="C3" s="192" t="s">
        <v>42</v>
      </c>
      <c r="D3" s="193"/>
      <c r="E3" s="192" t="s">
        <v>43</v>
      </c>
      <c r="F3" s="193"/>
      <c r="G3" s="194" t="s">
        <v>44</v>
      </c>
      <c r="H3" s="195"/>
      <c r="I3" s="192" t="s">
        <v>45</v>
      </c>
      <c r="J3" s="193"/>
      <c r="K3" s="194" t="s">
        <v>46</v>
      </c>
      <c r="L3" s="195"/>
      <c r="M3" s="194" t="s">
        <v>47</v>
      </c>
      <c r="N3" s="196"/>
      <c r="O3" s="27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27"/>
      <c r="B4" s="38" t="s">
        <v>23</v>
      </c>
      <c r="C4" s="187">
        <v>45437</v>
      </c>
      <c r="D4" s="188"/>
      <c r="E4" s="187">
        <v>45452</v>
      </c>
      <c r="F4" s="188"/>
      <c r="G4" s="187">
        <v>45466</v>
      </c>
      <c r="H4" s="188"/>
      <c r="I4" s="187">
        <v>45508</v>
      </c>
      <c r="J4" s="188"/>
      <c r="K4" s="187">
        <v>45522</v>
      </c>
      <c r="L4" s="188"/>
      <c r="M4" s="187">
        <v>45543</v>
      </c>
      <c r="N4" s="197"/>
      <c r="O4" s="27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27"/>
      <c r="B5" s="41" t="s">
        <v>24</v>
      </c>
      <c r="C5" s="185">
        <v>45427</v>
      </c>
      <c r="D5" s="186"/>
      <c r="E5" s="185">
        <f>E4-11</f>
        <v>45441</v>
      </c>
      <c r="F5" s="186"/>
      <c r="G5" s="185">
        <v>45448</v>
      </c>
      <c r="H5" s="186"/>
      <c r="I5" s="185">
        <v>45497</v>
      </c>
      <c r="J5" s="186"/>
      <c r="K5" s="185">
        <v>45511</v>
      </c>
      <c r="L5" s="186"/>
      <c r="M5" s="185" t="s">
        <v>48</v>
      </c>
      <c r="N5" s="198"/>
      <c r="O5" s="27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18" customFormat="1" ht="24" customHeight="1">
      <c r="A6" s="28"/>
      <c r="B6" s="20"/>
      <c r="C6" s="16" t="s">
        <v>49</v>
      </c>
      <c r="D6" s="16" t="s">
        <v>50</v>
      </c>
      <c r="E6" s="29" t="s">
        <v>49</v>
      </c>
      <c r="F6" s="16" t="s">
        <v>50</v>
      </c>
      <c r="G6" s="29" t="s">
        <v>49</v>
      </c>
      <c r="H6" s="16" t="s">
        <v>50</v>
      </c>
      <c r="I6" s="29" t="s">
        <v>49</v>
      </c>
      <c r="J6" s="16" t="s">
        <v>50</v>
      </c>
      <c r="K6" s="29" t="s">
        <v>49</v>
      </c>
      <c r="L6" s="16" t="s">
        <v>50</v>
      </c>
      <c r="M6" s="29" t="s">
        <v>49</v>
      </c>
      <c r="N6" s="24" t="s">
        <v>50</v>
      </c>
      <c r="O6" s="28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>
      <c r="A7" s="27"/>
      <c r="B7" s="7" t="s">
        <v>90</v>
      </c>
      <c r="C7" s="2" t="s">
        <v>91</v>
      </c>
      <c r="D7" s="4" t="str">
        <f>_xlfn.XLOOKUP(C7,Tabelle4[Vollständig],Tabelle4[Startpassnummer],"fehlt",0,1)</f>
        <v>10-00023-0925218-2004</v>
      </c>
      <c r="E7" s="2" t="s">
        <v>92</v>
      </c>
      <c r="F7" s="4" t="str">
        <f>_xlfn.XLOOKUP(E7,Tabelle4[Vollständig],Tabelle4[Startpassnummer],"fehlt",0,1)</f>
        <v>10-00023-0922253-1994</v>
      </c>
      <c r="G7" s="2" t="s">
        <v>91</v>
      </c>
      <c r="H7" s="4" t="str">
        <f>_xlfn.XLOOKUP(G7,Tabelle4[Vollständig],Tabelle4[Startpassnummer],"fehlt",0,1)</f>
        <v>10-00023-0925218-2004</v>
      </c>
      <c r="I7" s="2" t="s">
        <v>92</v>
      </c>
      <c r="J7" s="4" t="str">
        <f>_xlfn.XLOOKUP(I7,Tabelle4[Vollständig],Tabelle4[Startpassnummer],"fehlt",0,1)</f>
        <v>10-00023-0922253-1994</v>
      </c>
      <c r="K7" s="2" t="s">
        <v>93</v>
      </c>
      <c r="L7" s="4" t="str">
        <f>_xlfn.XLOOKUP(K7,Tabelle4[Vollständig],Tabelle4[Startpassnummer],"fehlt",0,1)</f>
        <v>10-00023-0923015-2002</v>
      </c>
      <c r="M7" s="2" t="s">
        <v>94</v>
      </c>
      <c r="N7" s="8" t="str">
        <f>_xlfn.XLOOKUP(M7,Tabelle4[Vollständig],Tabelle4[Startpassnummer],"fehlt",0,1)</f>
        <v>10-00023-0909713-1991</v>
      </c>
      <c r="O7" s="2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27"/>
      <c r="B8" s="7" t="s">
        <v>95</v>
      </c>
      <c r="C8" s="3" t="s">
        <v>92</v>
      </c>
      <c r="D8" s="4" t="str">
        <f>_xlfn.XLOOKUP(C8,Tabelle4[Vollständig],Tabelle4[Startpassnummer],"fehlt",0,1)</f>
        <v>10-00023-0922253-1994</v>
      </c>
      <c r="E8" s="3" t="s">
        <v>91</v>
      </c>
      <c r="F8" s="4" t="str">
        <f>_xlfn.XLOOKUP(E8,Tabelle4[Vollständig],Tabelle4[Startpassnummer],"fehlt",0,1)</f>
        <v>10-00023-0925218-2004</v>
      </c>
      <c r="G8" s="3" t="s">
        <v>96</v>
      </c>
      <c r="H8" s="4" t="str">
        <f>_xlfn.XLOOKUP(G8,Tabelle4[Vollständig],Tabelle4[Startpassnummer],"fehlt",0,1)</f>
        <v>10-00023-0923071-2001</v>
      </c>
      <c r="I8" s="3" t="s">
        <v>93</v>
      </c>
      <c r="J8" s="4" t="str">
        <f>_xlfn.XLOOKUP(I8,Tabelle4[Vollständig],Tabelle4[Startpassnummer],"fehlt",0,1)</f>
        <v>10-00023-0923015-2002</v>
      </c>
      <c r="K8" s="3" t="s">
        <v>96</v>
      </c>
      <c r="L8" s="4" t="str">
        <f>_xlfn.XLOOKUP(K8,Tabelle4[Vollständig],Tabelle4[Startpassnummer],"fehlt",0,1)</f>
        <v>10-00023-0923071-2001</v>
      </c>
      <c r="M8" s="3" t="s">
        <v>92</v>
      </c>
      <c r="N8" s="8" t="str">
        <f>_xlfn.XLOOKUP(M8,Tabelle4[Vollständig],Tabelle4[Startpassnummer],"fehlt",0,1)</f>
        <v>10-00023-0922253-1994</v>
      </c>
      <c r="O8" s="2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27"/>
      <c r="B9" s="7" t="s">
        <v>97</v>
      </c>
      <c r="C9" s="3" t="s">
        <v>93</v>
      </c>
      <c r="D9" s="4" t="str">
        <f>_xlfn.XLOOKUP(C9,Tabelle4[Vollständig],Tabelle4[Startpassnummer],"fehlt",0,1)</f>
        <v>10-00023-0923015-2002</v>
      </c>
      <c r="E9" s="3" t="s">
        <v>98</v>
      </c>
      <c r="F9" s="4" t="str">
        <f>_xlfn.XLOOKUP(E9,Tabelle4[Vollständig],Tabelle4[Startpassnummer],"fehlt",0,1)</f>
        <v>10-00023-0917098-1994</v>
      </c>
      <c r="G9" s="3" t="s">
        <v>92</v>
      </c>
      <c r="H9" s="4" t="str">
        <f>_xlfn.XLOOKUP(G9,Tabelle4[Vollständig],Tabelle4[Startpassnummer],"fehlt",0,1)</f>
        <v>10-00023-0922253-1994</v>
      </c>
      <c r="I9" s="3" t="s">
        <v>91</v>
      </c>
      <c r="J9" s="4" t="str">
        <f>_xlfn.XLOOKUP(I9,Tabelle4[Vollständig],Tabelle4[Startpassnummer],"fehlt",0,1)</f>
        <v>10-00023-0925218-2004</v>
      </c>
      <c r="K9" s="3" t="s">
        <v>92</v>
      </c>
      <c r="L9" s="4" t="str">
        <f>_xlfn.XLOOKUP(K9,Tabelle4[Vollständig],Tabelle4[Startpassnummer],"fehlt",0,1)</f>
        <v>10-00023-0922253-1994</v>
      </c>
      <c r="M9" s="3"/>
      <c r="N9" s="8" t="str">
        <f>_xlfn.XLOOKUP(M9,Tabelle4[Vollständig],Tabelle4[Startpassnummer],"fehlt",0,1)</f>
        <v>fehlt</v>
      </c>
      <c r="O9" s="2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27"/>
      <c r="B10" s="7" t="s">
        <v>99</v>
      </c>
      <c r="C10" s="3" t="s">
        <v>98</v>
      </c>
      <c r="D10" s="4" t="str">
        <f>_xlfn.XLOOKUP(C10,Tabelle4[Vollständig],Tabelle4[Startpassnummer],"fehlt",0,1)</f>
        <v>10-00023-0917098-1994</v>
      </c>
      <c r="E10" s="3" t="s">
        <v>96</v>
      </c>
      <c r="F10" s="4" t="str">
        <f>_xlfn.XLOOKUP(E10,Tabelle4[Vollständig],Tabelle4[Startpassnummer],"fehlt",0,1)</f>
        <v>10-00023-0923071-2001</v>
      </c>
      <c r="G10" s="3" t="s">
        <v>98</v>
      </c>
      <c r="H10" s="4" t="str">
        <f>_xlfn.XLOOKUP(G10,Tabelle4[Vollständig],Tabelle4[Startpassnummer],"fehlt",0,1)</f>
        <v>10-00023-0917098-1994</v>
      </c>
      <c r="I10" s="3" t="s">
        <v>96</v>
      </c>
      <c r="J10" s="4" t="str">
        <f>_xlfn.XLOOKUP(I10,Tabelle4[Vollständig],Tabelle4[Startpassnummer],"fehlt",0,1)</f>
        <v>10-00023-0923071-2001</v>
      </c>
      <c r="K10" s="3" t="s">
        <v>94</v>
      </c>
      <c r="L10" s="4" t="str">
        <f>_xlfn.XLOOKUP(K10,Tabelle4[Vollständig],Tabelle4[Startpassnummer],"fehlt",0,1)</f>
        <v>10-00023-0909713-1991</v>
      </c>
      <c r="M10" s="135"/>
      <c r="N10" s="8" t="str">
        <f>_xlfn.XLOOKUP(M10,Tabelle4[Vollständig],Tabelle4[Startpassnummer],"fehlt",0,1)</f>
        <v>fehlt</v>
      </c>
      <c r="O10" s="27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thickBot="1">
      <c r="A11" s="27"/>
      <c r="B11" s="10" t="s">
        <v>63</v>
      </c>
      <c r="C11" s="11"/>
      <c r="D11" s="12" t="str">
        <f>_xlfn.XLOOKUP(C11,Tabelle4[Vollständig],Tabelle4[Startpassnummer],"fehlt",0,1)</f>
        <v>fehlt</v>
      </c>
      <c r="E11" s="11" t="s">
        <v>100</v>
      </c>
      <c r="F11" s="12" t="str">
        <f>_xlfn.XLOOKUP(E11,Tabelle4[Vollständig],Tabelle4[Startpassnummer],"fehlt",0,1)</f>
        <v>10-00023-0923482-1993</v>
      </c>
      <c r="G11" s="11"/>
      <c r="H11" s="12" t="str">
        <f>_xlfn.XLOOKUP(G11,Tabelle4[Vollständig],Tabelle4[Startpassnummer],"fehlt",0,1)</f>
        <v>fehlt</v>
      </c>
      <c r="I11" s="11" t="s">
        <v>101</v>
      </c>
      <c r="J11" s="12" t="str">
        <f>_xlfn.XLOOKUP(I11,Tabelle4[Vollständig],Tabelle4[Startpassnummer],"fehlt",0,1)</f>
        <v>10-00023-0923091-2000</v>
      </c>
      <c r="K11" s="11"/>
      <c r="L11" s="12" t="str">
        <f>_xlfn.XLOOKUP(K11,Tabelle4[Vollständig],Tabelle4[Startpassnummer],"fehlt",0,1)</f>
        <v>fehlt</v>
      </c>
      <c r="M11" s="151"/>
      <c r="N11" s="13" t="str">
        <f>_xlfn.XLOOKUP(M11,Tabelle4[Vollständig],Tabelle4[Startpassnummer],"fehlt",0,1)</f>
        <v>fehlt</v>
      </c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1" customFormat="1" ht="18.600000000000001" customHeight="1" thickBot="1">
      <c r="A12" s="27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27"/>
      <c r="N12" s="27"/>
      <c r="O12" s="27"/>
    </row>
    <row r="13" spans="1:25" ht="33.6" customHeight="1" thickBot="1">
      <c r="A13" s="27"/>
      <c r="B13" s="217" t="s">
        <v>102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1"/>
      <c r="O13" s="27"/>
      <c r="P13" s="1"/>
      <c r="Q13" s="1"/>
      <c r="R13" s="1"/>
      <c r="S13" s="1"/>
      <c r="T13" s="1"/>
      <c r="U13" s="1"/>
      <c r="V13" s="1"/>
      <c r="W13" s="1"/>
    </row>
    <row r="14" spans="1:25">
      <c r="A14" s="27"/>
      <c r="B14" s="21" t="s">
        <v>66</v>
      </c>
      <c r="C14" s="209" t="s">
        <v>91</v>
      </c>
      <c r="D14" s="209"/>
      <c r="E14" s="211" t="s">
        <v>91</v>
      </c>
      <c r="F14" s="212"/>
      <c r="G14" s="209" t="s">
        <v>101</v>
      </c>
      <c r="H14" s="209"/>
      <c r="I14" s="209"/>
      <c r="J14" s="209"/>
      <c r="K14" s="209" t="s">
        <v>103</v>
      </c>
      <c r="L14" s="209"/>
      <c r="M14" s="209" t="s">
        <v>94</v>
      </c>
      <c r="N14" s="209"/>
      <c r="O14" s="27"/>
      <c r="P14" s="1"/>
      <c r="Q14" s="1"/>
      <c r="R14" s="1"/>
      <c r="S14" s="1"/>
      <c r="T14" s="1"/>
      <c r="U14" s="1"/>
      <c r="V14" s="1"/>
      <c r="W14" s="1"/>
    </row>
    <row r="15" spans="1:25">
      <c r="A15" s="27"/>
      <c r="B15" s="9" t="s">
        <v>67</v>
      </c>
      <c r="C15" s="199" t="s">
        <v>92</v>
      </c>
      <c r="D15" s="199"/>
      <c r="E15" s="201" t="s">
        <v>96</v>
      </c>
      <c r="F15" s="202"/>
      <c r="G15" s="199" t="s">
        <v>91</v>
      </c>
      <c r="H15" s="199"/>
      <c r="I15" s="199" t="s">
        <v>91</v>
      </c>
      <c r="J15" s="199"/>
      <c r="K15" s="199" t="s">
        <v>91</v>
      </c>
      <c r="L15" s="199"/>
      <c r="M15" s="199" t="s">
        <v>91</v>
      </c>
      <c r="N15" s="200"/>
      <c r="O15" s="27"/>
      <c r="P15" s="1"/>
      <c r="Q15" s="1"/>
      <c r="R15" s="1"/>
      <c r="S15" s="1"/>
      <c r="T15" s="1"/>
      <c r="U15" s="1"/>
      <c r="V15" s="1"/>
      <c r="W15" s="1"/>
    </row>
    <row r="16" spans="1:25">
      <c r="A16" s="27"/>
      <c r="B16" s="22" t="s">
        <v>70</v>
      </c>
      <c r="C16" s="203" t="s">
        <v>93</v>
      </c>
      <c r="D16" s="203"/>
      <c r="E16" s="205" t="s">
        <v>92</v>
      </c>
      <c r="F16" s="206"/>
      <c r="G16" s="203" t="s">
        <v>96</v>
      </c>
      <c r="H16" s="203"/>
      <c r="I16" s="203" t="s">
        <v>92</v>
      </c>
      <c r="J16" s="203"/>
      <c r="K16" s="203" t="s">
        <v>96</v>
      </c>
      <c r="L16" s="203"/>
      <c r="M16" s="203" t="s">
        <v>92</v>
      </c>
      <c r="N16" s="204"/>
      <c r="O16" s="27"/>
      <c r="P16" s="1"/>
      <c r="Q16" s="1"/>
      <c r="R16" s="1"/>
      <c r="S16" s="1"/>
      <c r="T16" s="1"/>
      <c r="U16" s="1"/>
      <c r="V16" s="1"/>
      <c r="W16" s="1"/>
    </row>
    <row r="17" spans="1:25">
      <c r="A17" s="27"/>
      <c r="B17" s="9" t="s">
        <v>73</v>
      </c>
      <c r="C17" s="199" t="s">
        <v>98</v>
      </c>
      <c r="D17" s="199"/>
      <c r="E17" s="201" t="s">
        <v>103</v>
      </c>
      <c r="F17" s="202"/>
      <c r="G17" s="199" t="s">
        <v>92</v>
      </c>
      <c r="H17" s="199"/>
      <c r="I17" s="199" t="s">
        <v>96</v>
      </c>
      <c r="J17" s="199"/>
      <c r="K17" s="199" t="s">
        <v>92</v>
      </c>
      <c r="L17" s="199"/>
      <c r="M17" s="199" t="s">
        <v>100</v>
      </c>
      <c r="N17" s="200"/>
      <c r="O17" s="27"/>
      <c r="P17" s="1"/>
      <c r="Q17" s="1"/>
      <c r="R17" s="1"/>
      <c r="S17" s="1"/>
      <c r="T17" s="1"/>
      <c r="U17" s="1"/>
      <c r="V17" s="1"/>
      <c r="W17" s="1"/>
    </row>
    <row r="18" spans="1:25">
      <c r="A18" s="27"/>
      <c r="B18" s="22" t="s">
        <v>74</v>
      </c>
      <c r="C18" s="203" t="s">
        <v>104</v>
      </c>
      <c r="D18" s="203"/>
      <c r="E18" s="205" t="s">
        <v>100</v>
      </c>
      <c r="F18" s="206"/>
      <c r="G18" s="203" t="s">
        <v>98</v>
      </c>
      <c r="H18" s="203"/>
      <c r="I18" s="203" t="s">
        <v>100</v>
      </c>
      <c r="J18" s="203"/>
      <c r="K18" s="203" t="s">
        <v>93</v>
      </c>
      <c r="L18" s="203"/>
      <c r="M18" s="203"/>
      <c r="N18" s="204"/>
      <c r="O18" s="27"/>
      <c r="P18" s="1"/>
      <c r="Q18" s="1"/>
      <c r="R18" s="1"/>
      <c r="S18" s="1"/>
      <c r="T18" s="1"/>
      <c r="U18" s="1"/>
      <c r="V18" s="1"/>
      <c r="W18" s="1"/>
    </row>
    <row r="19" spans="1:25" ht="14.45" customHeight="1">
      <c r="A19" s="27"/>
      <c r="B19" s="9" t="s">
        <v>76</v>
      </c>
      <c r="C19" s="199"/>
      <c r="D19" s="199"/>
      <c r="E19" s="201" t="s">
        <v>93</v>
      </c>
      <c r="F19" s="202"/>
      <c r="G19" s="199"/>
      <c r="H19" s="199"/>
      <c r="I19" s="199" t="s">
        <v>93</v>
      </c>
      <c r="J19" s="199"/>
      <c r="K19" s="199" t="s">
        <v>101</v>
      </c>
      <c r="L19" s="199"/>
      <c r="M19" s="201"/>
      <c r="N19" s="207"/>
      <c r="O19" s="27"/>
      <c r="P19" s="1"/>
      <c r="Q19" s="1"/>
      <c r="R19" s="1"/>
      <c r="S19" s="1"/>
      <c r="T19" s="1"/>
      <c r="U19" s="1"/>
      <c r="V19" s="1"/>
      <c r="W19" s="1"/>
    </row>
    <row r="20" spans="1:25" ht="14.45" customHeight="1">
      <c r="A20" s="27"/>
      <c r="B20" s="22" t="s">
        <v>78</v>
      </c>
      <c r="C20" s="203"/>
      <c r="D20" s="203"/>
      <c r="E20" s="205" t="s">
        <v>98</v>
      </c>
      <c r="F20" s="206"/>
      <c r="G20" s="203"/>
      <c r="H20" s="203"/>
      <c r="I20" s="203" t="s">
        <v>98</v>
      </c>
      <c r="J20" s="203"/>
      <c r="K20" s="203" t="s">
        <v>94</v>
      </c>
      <c r="L20" s="203"/>
      <c r="M20" s="205"/>
      <c r="N20" s="208"/>
      <c r="O20" s="27"/>
      <c r="P20" s="1"/>
      <c r="Q20" s="1"/>
      <c r="R20" s="1"/>
      <c r="S20" s="1"/>
      <c r="T20" s="1"/>
      <c r="U20" s="1"/>
      <c r="V20" s="1"/>
      <c r="W20" s="1"/>
    </row>
    <row r="21" spans="1:25" ht="14.45" customHeight="1">
      <c r="A21" s="27"/>
      <c r="B21" s="9" t="s">
        <v>80</v>
      </c>
      <c r="C21" s="199"/>
      <c r="D21" s="199"/>
      <c r="E21" s="201"/>
      <c r="F21" s="202"/>
      <c r="G21" s="199"/>
      <c r="H21" s="199"/>
      <c r="I21" s="199" t="s">
        <v>101</v>
      </c>
      <c r="J21" s="199"/>
      <c r="K21" s="199"/>
      <c r="L21" s="199"/>
      <c r="M21" s="201"/>
      <c r="N21" s="207"/>
      <c r="O21" s="27"/>
      <c r="P21" s="1"/>
      <c r="Q21" s="1"/>
      <c r="R21" s="1"/>
      <c r="S21" s="1"/>
      <c r="T21" s="1"/>
      <c r="U21" s="1"/>
      <c r="V21" s="1"/>
      <c r="W21" s="1"/>
    </row>
    <row r="22" spans="1:25">
      <c r="A22" s="27"/>
      <c r="B22" s="22" t="s">
        <v>81</v>
      </c>
      <c r="C22" s="203"/>
      <c r="D22" s="203"/>
      <c r="E22" s="205"/>
      <c r="F22" s="206"/>
      <c r="G22" s="203"/>
      <c r="H22" s="203"/>
      <c r="I22" s="203"/>
      <c r="J22" s="203"/>
      <c r="K22" s="203"/>
      <c r="L22" s="203"/>
      <c r="M22" s="203"/>
      <c r="N22" s="204"/>
      <c r="O22" s="27"/>
      <c r="P22" s="1"/>
      <c r="Q22" s="1"/>
      <c r="R22" s="1"/>
      <c r="S22" s="1"/>
      <c r="T22" s="1"/>
      <c r="U22" s="1"/>
      <c r="V22" s="1"/>
      <c r="W22" s="1"/>
    </row>
    <row r="23" spans="1:25">
      <c r="A23" s="27"/>
      <c r="B23" s="9" t="s">
        <v>82</v>
      </c>
      <c r="C23" s="199"/>
      <c r="D23" s="199"/>
      <c r="E23" s="201"/>
      <c r="F23" s="202"/>
      <c r="G23" s="199"/>
      <c r="H23" s="199"/>
      <c r="I23" s="199"/>
      <c r="J23" s="199"/>
      <c r="K23" s="199"/>
      <c r="L23" s="199"/>
      <c r="M23" s="199"/>
      <c r="N23" s="200"/>
      <c r="O23" s="27"/>
      <c r="P23" s="1"/>
      <c r="Q23" s="1"/>
      <c r="R23" s="1"/>
      <c r="S23" s="1"/>
      <c r="T23" s="1"/>
      <c r="U23" s="1"/>
      <c r="V23" s="1"/>
      <c r="W23" s="1"/>
    </row>
    <row r="24" spans="1:25">
      <c r="A24" s="27"/>
      <c r="B24" s="22" t="s">
        <v>83</v>
      </c>
      <c r="C24" s="203"/>
      <c r="D24" s="203"/>
      <c r="E24" s="205"/>
      <c r="F24" s="206"/>
      <c r="G24" s="203"/>
      <c r="H24" s="203"/>
      <c r="I24" s="203"/>
      <c r="J24" s="203"/>
      <c r="K24" s="203"/>
      <c r="L24" s="203"/>
      <c r="M24" s="203"/>
      <c r="N24" s="204"/>
      <c r="O24" s="27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27"/>
      <c r="B25" s="9" t="s">
        <v>84</v>
      </c>
      <c r="C25" s="199"/>
      <c r="D25" s="199"/>
      <c r="E25" s="201"/>
      <c r="F25" s="202"/>
      <c r="G25" s="199"/>
      <c r="H25" s="199"/>
      <c r="I25" s="199"/>
      <c r="J25" s="199"/>
      <c r="K25" s="199"/>
      <c r="L25" s="199"/>
      <c r="M25" s="199"/>
      <c r="N25" s="200"/>
      <c r="O25" s="27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27"/>
      <c r="B26" s="22" t="s">
        <v>86</v>
      </c>
      <c r="C26" s="203"/>
      <c r="D26" s="203"/>
      <c r="E26" s="205"/>
      <c r="F26" s="206"/>
      <c r="G26" s="203"/>
      <c r="H26" s="203"/>
      <c r="I26" s="203"/>
      <c r="J26" s="203"/>
      <c r="K26" s="203"/>
      <c r="L26" s="203"/>
      <c r="M26" s="203"/>
      <c r="N26" s="204"/>
      <c r="O26" s="27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27"/>
      <c r="B27" s="9" t="s">
        <v>87</v>
      </c>
      <c r="C27" s="199"/>
      <c r="D27" s="199"/>
      <c r="E27" s="201"/>
      <c r="F27" s="202"/>
      <c r="G27" s="199"/>
      <c r="H27" s="199"/>
      <c r="I27" s="199"/>
      <c r="J27" s="199"/>
      <c r="K27" s="199"/>
      <c r="L27" s="199"/>
      <c r="M27" s="199"/>
      <c r="N27" s="200"/>
      <c r="O27" s="27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thickBot="1">
      <c r="A28" s="27"/>
      <c r="B28" s="23" t="s">
        <v>88</v>
      </c>
      <c r="C28" s="213"/>
      <c r="D28" s="213"/>
      <c r="E28" s="215"/>
      <c r="F28" s="216"/>
      <c r="G28" s="213"/>
      <c r="H28" s="213"/>
      <c r="I28" s="213"/>
      <c r="J28" s="213"/>
      <c r="K28" s="213"/>
      <c r="L28" s="213"/>
      <c r="M28" s="213"/>
      <c r="N28" s="214"/>
      <c r="O28" s="27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149999999999999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1"/>
      <c r="Q29" s="1"/>
      <c r="R29" s="1"/>
      <c r="S29" s="1"/>
      <c r="T29" s="1"/>
      <c r="U29" s="1"/>
      <c r="V29" s="1"/>
      <c r="W29" s="1"/>
    </row>
    <row r="30" spans="1: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2:2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2:2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4:23"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4:23"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4:23"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4:23"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4:23"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4:23"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4:23"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4:23"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4:23"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4:23"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4:23">
      <c r="N59" s="1"/>
      <c r="O59" s="1"/>
      <c r="P59" s="1"/>
      <c r="Q59" s="1"/>
      <c r="R59" s="1"/>
      <c r="S59" s="1"/>
      <c r="T59" s="1"/>
      <c r="U59" s="1"/>
      <c r="V59" s="1"/>
      <c r="W59" s="1"/>
    </row>
  </sheetData>
  <mergeCells count="112">
    <mergeCell ref="E20:F20"/>
    <mergeCell ref="E19:F19"/>
    <mergeCell ref="E16:F16"/>
    <mergeCell ref="E15:F15"/>
    <mergeCell ref="E14:F14"/>
    <mergeCell ref="B13:N13"/>
    <mergeCell ref="C27:D27"/>
    <mergeCell ref="G27:H27"/>
    <mergeCell ref="I27:J27"/>
    <mergeCell ref="K27:L27"/>
    <mergeCell ref="M27:N27"/>
    <mergeCell ref="C23:D23"/>
    <mergeCell ref="G23:H23"/>
    <mergeCell ref="I23:J23"/>
    <mergeCell ref="K23:L23"/>
    <mergeCell ref="M23:N23"/>
    <mergeCell ref="C24:D24"/>
    <mergeCell ref="G24:H24"/>
    <mergeCell ref="I24:J24"/>
    <mergeCell ref="K24:L24"/>
    <mergeCell ref="M24:N24"/>
    <mergeCell ref="C19:D19"/>
    <mergeCell ref="I19:J19"/>
    <mergeCell ref="K19:L19"/>
    <mergeCell ref="E27:F27"/>
    <mergeCell ref="E26:F26"/>
    <mergeCell ref="C20:D20"/>
    <mergeCell ref="G20:H20"/>
    <mergeCell ref="I20:J20"/>
    <mergeCell ref="K20:L20"/>
    <mergeCell ref="M20:N20"/>
    <mergeCell ref="C28:D28"/>
    <mergeCell ref="G28:H28"/>
    <mergeCell ref="I28:J28"/>
    <mergeCell ref="K28:L28"/>
    <mergeCell ref="M28:N28"/>
    <mergeCell ref="E28:F28"/>
    <mergeCell ref="C25:D25"/>
    <mergeCell ref="G25:H25"/>
    <mergeCell ref="I25:J25"/>
    <mergeCell ref="K25:L25"/>
    <mergeCell ref="M25:N25"/>
    <mergeCell ref="C26:D26"/>
    <mergeCell ref="G26:H26"/>
    <mergeCell ref="I26:J26"/>
    <mergeCell ref="K26:L26"/>
    <mergeCell ref="M26:N26"/>
    <mergeCell ref="E25:F25"/>
    <mergeCell ref="E24:F24"/>
    <mergeCell ref="E23:F23"/>
    <mergeCell ref="C22:D22"/>
    <mergeCell ref="G22:H22"/>
    <mergeCell ref="I22:J22"/>
    <mergeCell ref="K22:L22"/>
    <mergeCell ref="M22:N22"/>
    <mergeCell ref="C21:D21"/>
    <mergeCell ref="G21:H21"/>
    <mergeCell ref="I21:J21"/>
    <mergeCell ref="K21:L21"/>
    <mergeCell ref="M21:N21"/>
    <mergeCell ref="E22:F22"/>
    <mergeCell ref="E21:F21"/>
    <mergeCell ref="C15:D15"/>
    <mergeCell ref="G15:H15"/>
    <mergeCell ref="I15:J15"/>
    <mergeCell ref="K15:L15"/>
    <mergeCell ref="M15:N15"/>
    <mergeCell ref="C16:D16"/>
    <mergeCell ref="G19:H19"/>
    <mergeCell ref="I16:J16"/>
    <mergeCell ref="K16:L16"/>
    <mergeCell ref="M16:N16"/>
    <mergeCell ref="G16:H16"/>
    <mergeCell ref="C18:D18"/>
    <mergeCell ref="G18:H18"/>
    <mergeCell ref="I18:J18"/>
    <mergeCell ref="K18:L18"/>
    <mergeCell ref="M18:N18"/>
    <mergeCell ref="C17:D17"/>
    <mergeCell ref="G17:H17"/>
    <mergeCell ref="I17:J17"/>
    <mergeCell ref="K17:L17"/>
    <mergeCell ref="M17:N17"/>
    <mergeCell ref="M19:N19"/>
    <mergeCell ref="E18:F18"/>
    <mergeCell ref="E17:F17"/>
    <mergeCell ref="C14:D14"/>
    <mergeCell ref="G14:H14"/>
    <mergeCell ref="I14:J14"/>
    <mergeCell ref="K14:L14"/>
    <mergeCell ref="M14:N14"/>
    <mergeCell ref="C4:D4"/>
    <mergeCell ref="G4:H4"/>
    <mergeCell ref="I4:J4"/>
    <mergeCell ref="K4:L4"/>
    <mergeCell ref="M4:N4"/>
    <mergeCell ref="E4:F4"/>
    <mergeCell ref="C5:D5"/>
    <mergeCell ref="G5:H5"/>
    <mergeCell ref="I5:J5"/>
    <mergeCell ref="K5:L5"/>
    <mergeCell ref="M5:N5"/>
    <mergeCell ref="E5:F5"/>
    <mergeCell ref="A1:M1"/>
    <mergeCell ref="C3:D3"/>
    <mergeCell ref="G3:H3"/>
    <mergeCell ref="I3:J3"/>
    <mergeCell ref="K3:L3"/>
    <mergeCell ref="M3:N3"/>
    <mergeCell ref="B2:D2"/>
    <mergeCell ref="E3:F3"/>
    <mergeCell ref="B12:L12"/>
  </mergeCells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8DB524-4039-4F1F-8624-D128A162B415}">
          <x14:formula1>
            <xm:f>Daten!$D$2:$D$195</xm:f>
          </x14:formula1>
          <xm:sqref>C7:C11 G14:N28 M7:M11 I7:I11 G7:G11 E7:E11 C14:E28 K7:K11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A76A1-BFA6-4191-A8AE-0D028B8D8ACD}">
  <dimension ref="A1:W61"/>
  <sheetViews>
    <sheetView topLeftCell="G2" workbookViewId="0">
      <selection activeCell="I11" sqref="I11"/>
    </sheetView>
  </sheetViews>
  <sheetFormatPr defaultColWidth="11.42578125" defaultRowHeight="15"/>
  <cols>
    <col min="1" max="1" width="3.42578125" customWidth="1"/>
    <col min="2" max="2" width="12.7109375" bestFit="1" customWidth="1"/>
    <col min="3" max="3" width="16.7109375" bestFit="1" customWidth="1"/>
    <col min="4" max="4" width="21.42578125" customWidth="1"/>
    <col min="5" max="5" width="17.140625" bestFit="1" customWidth="1"/>
    <col min="6" max="6" width="21.42578125" customWidth="1"/>
    <col min="7" max="7" width="20.7109375" customWidth="1"/>
    <col min="8" max="8" width="21.42578125" customWidth="1"/>
    <col min="9" max="9" width="17.85546875" bestFit="1" customWidth="1"/>
    <col min="10" max="10" width="21.42578125" customWidth="1"/>
    <col min="11" max="11" width="16" bestFit="1" customWidth="1"/>
    <col min="12" max="12" width="21.42578125" customWidth="1"/>
    <col min="13" max="13" width="3.42578125" customWidth="1"/>
  </cols>
  <sheetData>
    <row r="1" spans="1:23" s="1" customFormat="1" ht="42" customHeight="1">
      <c r="A1" s="183" t="s">
        <v>105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23" ht="18.600000000000001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27"/>
      <c r="B3" s="40" t="s">
        <v>1</v>
      </c>
      <c r="C3" s="192" t="s">
        <v>106</v>
      </c>
      <c r="D3" s="193"/>
      <c r="E3" s="194" t="s">
        <v>107</v>
      </c>
      <c r="F3" s="195"/>
      <c r="G3" s="194" t="s">
        <v>108</v>
      </c>
      <c r="H3" s="195"/>
      <c r="I3" s="194" t="s">
        <v>109</v>
      </c>
      <c r="J3" s="196"/>
      <c r="K3" s="194" t="s">
        <v>110</v>
      </c>
      <c r="L3" s="196"/>
      <c r="M3" s="27"/>
      <c r="N3" s="1"/>
      <c r="O3" s="1"/>
      <c r="P3" s="1"/>
      <c r="Q3" s="1"/>
      <c r="R3" s="1"/>
      <c r="S3" s="1"/>
    </row>
    <row r="4" spans="1:23">
      <c r="A4" s="27"/>
      <c r="B4" s="38" t="s">
        <v>23</v>
      </c>
      <c r="C4" s="187">
        <v>45417</v>
      </c>
      <c r="D4" s="188"/>
      <c r="E4" s="187">
        <v>45445</v>
      </c>
      <c r="F4" s="188"/>
      <c r="G4" s="187">
        <v>45466</v>
      </c>
      <c r="H4" s="188"/>
      <c r="I4" s="187">
        <v>45529</v>
      </c>
      <c r="J4" s="188"/>
      <c r="K4" s="187">
        <v>45542</v>
      </c>
      <c r="L4" s="197"/>
      <c r="M4" s="27"/>
      <c r="N4" s="1"/>
      <c r="O4" s="1"/>
      <c r="P4" s="1"/>
      <c r="Q4" s="1"/>
      <c r="R4" s="1"/>
      <c r="S4" s="1"/>
    </row>
    <row r="5" spans="1:23">
      <c r="A5" s="27"/>
      <c r="B5" s="39" t="s">
        <v>24</v>
      </c>
      <c r="C5" s="185">
        <v>45413</v>
      </c>
      <c r="D5" s="186"/>
      <c r="E5" s="185">
        <v>45441</v>
      </c>
      <c r="F5" s="186"/>
      <c r="G5" s="185">
        <v>45462</v>
      </c>
      <c r="H5" s="186"/>
      <c r="I5" s="185">
        <v>45525</v>
      </c>
      <c r="J5" s="186"/>
      <c r="K5" s="185">
        <v>41886</v>
      </c>
      <c r="L5" s="198"/>
      <c r="M5" s="27"/>
      <c r="N5" s="1"/>
      <c r="O5" s="1"/>
      <c r="P5" s="1"/>
      <c r="Q5" s="1"/>
      <c r="R5" s="1"/>
      <c r="S5" s="1"/>
    </row>
    <row r="6" spans="1:23" s="18" customFormat="1" ht="24" customHeight="1">
      <c r="A6" s="28"/>
      <c r="B6" s="20"/>
      <c r="C6" s="16" t="s">
        <v>49</v>
      </c>
      <c r="D6" s="16" t="s">
        <v>50</v>
      </c>
      <c r="E6" s="29" t="s">
        <v>49</v>
      </c>
      <c r="F6" s="16" t="s">
        <v>50</v>
      </c>
      <c r="G6" s="29" t="s">
        <v>49</v>
      </c>
      <c r="H6" s="16" t="s">
        <v>50</v>
      </c>
      <c r="I6" s="29" t="s">
        <v>49</v>
      </c>
      <c r="J6" s="16" t="s">
        <v>50</v>
      </c>
      <c r="K6" s="29" t="s">
        <v>49</v>
      </c>
      <c r="L6" s="24" t="s">
        <v>50</v>
      </c>
      <c r="M6" s="28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>
      <c r="A7" s="27"/>
      <c r="B7" s="7" t="s">
        <v>111</v>
      </c>
      <c r="C7" s="2" t="s">
        <v>58</v>
      </c>
      <c r="D7" s="4" t="str">
        <f>_xlfn.XLOOKUP(C7,Tabelle4[Vollständig],Tabelle4[Startpassnummer],"fehlt",0,1)</f>
        <v>10-00023-0923822-2000</v>
      </c>
      <c r="E7" s="3" t="s">
        <v>71</v>
      </c>
      <c r="F7" s="4" t="str">
        <f>_xlfn.XLOOKUP(E7,Tabelle4[Vollständig],Tabelle4[Startpassnummer],"fehlt",0,1)</f>
        <v>10-00023-0919903-1995</v>
      </c>
      <c r="G7" s="2" t="s">
        <v>64</v>
      </c>
      <c r="H7" s="4" t="str">
        <f>_xlfn.XLOOKUP(G7,Tabelle4[Vollständig],Tabelle4[Startpassnummer],"fehlt",0,1)</f>
        <v>10-00023-0924807-2002</v>
      </c>
      <c r="I7" s="2" t="s">
        <v>53</v>
      </c>
      <c r="J7" s="4" t="str">
        <f>_xlfn.XLOOKUP(I7,Tabelle4[Vollständig],Tabelle4[Startpassnummer],"fehlt",0,1)</f>
        <v>10-00023-0925357-1997</v>
      </c>
      <c r="K7" s="3" t="s">
        <v>71</v>
      </c>
      <c r="L7" s="8" t="str">
        <f>_xlfn.XLOOKUP(K7,Tabelle4[Vollständig],Tabelle4[Startpassnummer],"fehlt",0,1)</f>
        <v>10-00023-0919903-1995</v>
      </c>
      <c r="M7" s="27"/>
      <c r="N7" s="1"/>
      <c r="O7" s="1"/>
      <c r="P7" s="1"/>
      <c r="Q7" s="1"/>
      <c r="R7" s="1"/>
      <c r="S7" s="1"/>
    </row>
    <row r="8" spans="1:23">
      <c r="A8" s="27"/>
      <c r="B8" s="7" t="s">
        <v>112</v>
      </c>
      <c r="C8" s="3" t="s">
        <v>55</v>
      </c>
      <c r="D8" s="4" t="str">
        <f>_xlfn.XLOOKUP(C8,Tabelle4[Vollständig],Tabelle4[Startpassnummer],"fehlt",0,1)</f>
        <v>10-00023-0916664-1994</v>
      </c>
      <c r="E8" s="3" t="s">
        <v>72</v>
      </c>
      <c r="F8" s="4" t="str">
        <f>_xlfn.XLOOKUP(E8,Tabelle4[Vollständig],Tabelle4[Startpassnummer],"fehlt",0,1)</f>
        <v>10-00023-0917430-2000</v>
      </c>
      <c r="G8" s="3" t="s">
        <v>113</v>
      </c>
      <c r="H8" s="4" t="str">
        <f>_xlfn.XLOOKUP(G8,Tabelle4[Vollständig],Tabelle4[Startpassnummer],"fehlt",0,1)</f>
        <v>10-00023-0924194-1997</v>
      </c>
      <c r="I8" s="3" t="s">
        <v>64</v>
      </c>
      <c r="J8" s="4" t="str">
        <f>_xlfn.XLOOKUP(I8,Tabelle4[Vollständig],Tabelle4[Startpassnummer],"fehlt",0,1)</f>
        <v>10-00023-0924807-2002</v>
      </c>
      <c r="K8" s="3" t="s">
        <v>56</v>
      </c>
      <c r="L8" s="8" t="str">
        <f>_xlfn.XLOOKUP(K8,Tabelle4[Vollständig],Tabelle4[Startpassnummer],"fehlt",0,1)</f>
        <v>10-00023-0917141-1997</v>
      </c>
      <c r="M8" s="27"/>
      <c r="N8" s="1"/>
      <c r="O8" s="1"/>
      <c r="P8" s="1"/>
      <c r="Q8" s="1"/>
      <c r="R8" s="1"/>
      <c r="S8" s="1"/>
    </row>
    <row r="9" spans="1:23">
      <c r="A9" s="27"/>
      <c r="B9" s="7" t="s">
        <v>114</v>
      </c>
      <c r="C9" s="3" t="s">
        <v>52</v>
      </c>
      <c r="D9" s="4" t="str">
        <f>_xlfn.XLOOKUP(C9,Tabelle4[Vollständig],Tabelle4[Startpassnummer],"fehlt",0,1)</f>
        <v>10-00023-0914271-1997</v>
      </c>
      <c r="E9" s="3" t="s">
        <v>60</v>
      </c>
      <c r="F9" s="4" t="str">
        <f>_xlfn.XLOOKUP(E9,Tabelle4[Vollständig],Tabelle4[Startpassnummer],"fehlt",0,1)</f>
        <v>10-00023-0907725-1989</v>
      </c>
      <c r="G9" s="3" t="s">
        <v>71</v>
      </c>
      <c r="H9" s="4" t="str">
        <f>_xlfn.XLOOKUP(G9,Tabelle4[Vollständig],Tabelle4[Startpassnummer],"fehlt",0,1)</f>
        <v>10-00023-0919903-1995</v>
      </c>
      <c r="I9" s="3" t="s">
        <v>69</v>
      </c>
      <c r="J9" s="4" t="str">
        <f>_xlfn.XLOOKUP(I9,Tabelle4[Vollständig],Tabelle4[Startpassnummer],"fehlt",0,1)</f>
        <v>10-00023-0909712-1992</v>
      </c>
      <c r="K9" s="3" t="s">
        <v>85</v>
      </c>
      <c r="L9" s="8" t="str">
        <f>_xlfn.XLOOKUP(K9,Tabelle4[Vollständig],Tabelle4[Startpassnummer],"fehlt",0,1)</f>
        <v>10-00023-0925139-1998</v>
      </c>
      <c r="M9" s="27"/>
      <c r="N9" s="1"/>
      <c r="O9" s="1"/>
      <c r="P9" s="1"/>
      <c r="Q9" s="1"/>
      <c r="R9" s="1"/>
      <c r="S9" s="1"/>
    </row>
    <row r="10" spans="1:23">
      <c r="A10" s="27"/>
      <c r="B10" s="7" t="s">
        <v>115</v>
      </c>
      <c r="C10" s="3" t="s">
        <v>85</v>
      </c>
      <c r="D10" s="4" t="str">
        <f>_xlfn.XLOOKUP(C10,Tabelle4[Vollständig],Tabelle4[Startpassnummer],"fehlt",0,1)</f>
        <v>10-00023-0925139-1998</v>
      </c>
      <c r="E10" s="3" t="s">
        <v>85</v>
      </c>
      <c r="F10" s="4" t="str">
        <f>_xlfn.XLOOKUP(E10,Tabelle4[Vollständig],Tabelle4[Startpassnummer],"fehlt",0,1)</f>
        <v>10-00023-0925139-1998</v>
      </c>
      <c r="G10" s="3" t="s">
        <v>72</v>
      </c>
      <c r="H10" s="4" t="str">
        <f>_xlfn.XLOOKUP(G10,Tabelle4[Vollständig],Tabelle4[Startpassnummer],"fehlt",0,1)</f>
        <v>10-00023-0917430-2000</v>
      </c>
      <c r="I10" s="3" t="s">
        <v>56</v>
      </c>
      <c r="J10" s="4" t="str">
        <f>_xlfn.XLOOKUP(I10,Tabelle4[Vollständig],Tabelle4[Startpassnummer],"fehlt",0,1)</f>
        <v>10-00023-0917141-1997</v>
      </c>
      <c r="K10" s="3"/>
      <c r="L10" s="8" t="str">
        <f>_xlfn.XLOOKUP(K10,Tabelle4[Vollständig],Tabelle4[Startpassnummer],"fehlt",0,1)</f>
        <v>fehlt</v>
      </c>
      <c r="M10" s="27"/>
      <c r="N10" s="1"/>
      <c r="O10" s="1"/>
      <c r="P10" s="1"/>
      <c r="Q10" s="1"/>
      <c r="R10" s="1"/>
      <c r="S10" s="1"/>
    </row>
    <row r="11" spans="1:23" ht="15.75" thickBot="1">
      <c r="A11" s="27"/>
      <c r="B11" s="10" t="s">
        <v>63</v>
      </c>
      <c r="C11" s="11" t="s">
        <v>116</v>
      </c>
      <c r="D11" s="12">
        <f>_xlfn.XLOOKUP(C11,Tabelle4[Vollständig],Tabelle4[Startpassnummer],"fehlt",0,1)</f>
        <v>0</v>
      </c>
      <c r="E11" s="11"/>
      <c r="F11" s="12" t="str">
        <f>_xlfn.XLOOKUP(E11,Tabelle4[Vollständig],Tabelle4[Startpassnummer],"fehlt",0,1)</f>
        <v>fehlt</v>
      </c>
      <c r="G11" s="11" t="s">
        <v>117</v>
      </c>
      <c r="H11" s="12" t="str">
        <f>_xlfn.XLOOKUP(G11,Tabelle4[Vollständig],Tabelle4[Startpassnummer],"fehlt",0,1)</f>
        <v>10-00023-0918915-1992</v>
      </c>
      <c r="I11" s="11"/>
      <c r="J11" s="12" t="str">
        <f>_xlfn.XLOOKUP(I11,Tabelle4[Vollständig],Tabelle4[Startpassnummer],"fehlt",0,1)</f>
        <v>fehlt</v>
      </c>
      <c r="K11" s="11"/>
      <c r="L11" s="13" t="str">
        <f>_xlfn.XLOOKUP(K11,Tabelle4[Vollständig],Tabelle4[Startpassnummer],"fehlt",0,1)</f>
        <v>fehlt</v>
      </c>
      <c r="M11" s="27"/>
      <c r="N11" s="1"/>
      <c r="O11" s="1"/>
      <c r="P11" s="1"/>
      <c r="Q11" s="1"/>
      <c r="R11" s="1"/>
      <c r="S11" s="1"/>
    </row>
    <row r="12" spans="1:23" ht="18.600000000000001" customHeight="1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9.45" customHeight="1" thickBot="1">
      <c r="A13" s="27"/>
      <c r="B13" s="217" t="s">
        <v>118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1"/>
      <c r="M13" s="27"/>
      <c r="N13" s="1"/>
      <c r="O13" s="1"/>
      <c r="P13" s="1"/>
      <c r="Q13" s="1"/>
      <c r="R13" s="1"/>
      <c r="S13" s="1"/>
    </row>
    <row r="14" spans="1:23">
      <c r="A14" s="27"/>
      <c r="B14" s="21" t="s">
        <v>66</v>
      </c>
      <c r="C14" s="209" t="s">
        <v>52</v>
      </c>
      <c r="D14" s="209"/>
      <c r="E14" s="209" t="s">
        <v>52</v>
      </c>
      <c r="F14" s="209"/>
      <c r="G14" s="209" t="s">
        <v>119</v>
      </c>
      <c r="H14" s="209"/>
      <c r="I14" s="209"/>
      <c r="J14" s="209"/>
      <c r="K14" s="209"/>
      <c r="L14" s="209"/>
      <c r="M14" s="27"/>
      <c r="N14" s="1"/>
      <c r="O14" s="1"/>
      <c r="P14" s="1"/>
      <c r="Q14" s="1"/>
      <c r="R14" s="1"/>
      <c r="S14" s="1"/>
    </row>
    <row r="15" spans="1:23">
      <c r="A15" s="27"/>
      <c r="B15" s="9" t="s">
        <v>67</v>
      </c>
      <c r="C15" s="199" t="s">
        <v>71</v>
      </c>
      <c r="D15" s="199"/>
      <c r="E15" s="199"/>
      <c r="F15" s="199"/>
      <c r="G15" s="199" t="s">
        <v>113</v>
      </c>
      <c r="H15" s="199"/>
      <c r="I15" s="199" t="s">
        <v>68</v>
      </c>
      <c r="J15" s="199"/>
      <c r="K15" s="199"/>
      <c r="L15" s="200"/>
      <c r="M15" s="27"/>
      <c r="N15" s="1"/>
      <c r="O15" s="1"/>
      <c r="P15" s="1"/>
      <c r="Q15" s="1"/>
      <c r="R15" s="1"/>
      <c r="S15" s="1"/>
    </row>
    <row r="16" spans="1:23">
      <c r="A16" s="27"/>
      <c r="B16" s="22" t="s">
        <v>70</v>
      </c>
      <c r="C16" s="203" t="s">
        <v>55</v>
      </c>
      <c r="D16" s="203"/>
      <c r="E16" s="203" t="s">
        <v>68</v>
      </c>
      <c r="F16" s="203"/>
      <c r="G16" s="203" t="s">
        <v>120</v>
      </c>
      <c r="H16" s="203"/>
      <c r="I16" s="203" t="s">
        <v>119</v>
      </c>
      <c r="J16" s="203"/>
      <c r="K16" s="203"/>
      <c r="L16" s="204"/>
      <c r="M16" s="27"/>
      <c r="N16" s="1"/>
      <c r="O16" s="1"/>
      <c r="P16" s="1"/>
      <c r="Q16" s="1"/>
      <c r="R16" s="1"/>
      <c r="S16" s="1"/>
    </row>
    <row r="17" spans="1:23">
      <c r="A17" s="27"/>
      <c r="B17" s="9" t="s">
        <v>73</v>
      </c>
      <c r="C17" s="199" t="s">
        <v>58</v>
      </c>
      <c r="D17" s="199"/>
      <c r="E17" s="199" t="s">
        <v>69</v>
      </c>
      <c r="F17" s="199"/>
      <c r="G17" s="199" t="s">
        <v>71</v>
      </c>
      <c r="H17" s="199"/>
      <c r="I17" s="199" t="s">
        <v>69</v>
      </c>
      <c r="J17" s="199"/>
      <c r="K17" s="199"/>
      <c r="L17" s="200"/>
      <c r="M17" s="27"/>
      <c r="N17" s="1"/>
      <c r="O17" s="1"/>
      <c r="P17" s="1"/>
      <c r="Q17" s="1"/>
      <c r="R17" s="1"/>
      <c r="S17" s="1"/>
    </row>
    <row r="18" spans="1:23">
      <c r="A18" s="27"/>
      <c r="B18" s="22" t="s">
        <v>74</v>
      </c>
      <c r="C18" s="203" t="s">
        <v>60</v>
      </c>
      <c r="D18" s="203"/>
      <c r="E18" s="203" t="s">
        <v>71</v>
      </c>
      <c r="F18" s="203"/>
      <c r="G18" s="203" t="s">
        <v>72</v>
      </c>
      <c r="H18" s="203"/>
      <c r="I18" s="203" t="s">
        <v>71</v>
      </c>
      <c r="J18" s="203"/>
      <c r="K18" s="203" t="s">
        <v>71</v>
      </c>
      <c r="L18" s="204"/>
      <c r="M18" s="27"/>
      <c r="N18" s="1"/>
      <c r="O18" s="1"/>
      <c r="P18" s="1"/>
      <c r="Q18" s="1"/>
      <c r="R18" s="1"/>
      <c r="S18" s="1"/>
    </row>
    <row r="19" spans="1:23">
      <c r="A19" s="27"/>
      <c r="B19" s="9" t="s">
        <v>76</v>
      </c>
      <c r="C19" s="199" t="s">
        <v>116</v>
      </c>
      <c r="D19" s="199"/>
      <c r="E19" s="199" t="s">
        <v>55</v>
      </c>
      <c r="F19" s="199"/>
      <c r="G19" s="199"/>
      <c r="H19" s="199"/>
      <c r="I19" s="199"/>
      <c r="J19" s="199"/>
      <c r="K19" s="201" t="s">
        <v>72</v>
      </c>
      <c r="L19" s="207"/>
      <c r="M19" s="27"/>
      <c r="N19" s="1"/>
      <c r="O19" s="1"/>
      <c r="P19" s="1"/>
      <c r="Q19" s="1"/>
      <c r="R19" s="1"/>
      <c r="S19" s="1"/>
    </row>
    <row r="20" spans="1:23">
      <c r="A20" s="27"/>
      <c r="B20" s="22" t="s">
        <v>78</v>
      </c>
      <c r="C20" s="203" t="s">
        <v>64</v>
      </c>
      <c r="D20" s="203"/>
      <c r="E20" s="203" t="s">
        <v>58</v>
      </c>
      <c r="F20" s="203"/>
      <c r="G20" s="203" t="s">
        <v>117</v>
      </c>
      <c r="H20" s="203"/>
      <c r="I20" s="203" t="s">
        <v>72</v>
      </c>
      <c r="J20" s="203"/>
      <c r="K20" s="205"/>
      <c r="L20" s="208"/>
      <c r="M20" s="27"/>
      <c r="N20" s="1"/>
      <c r="O20" s="1"/>
      <c r="P20" s="1"/>
      <c r="Q20" s="1"/>
      <c r="R20" s="1"/>
      <c r="S20" s="1"/>
    </row>
    <row r="21" spans="1:23">
      <c r="A21" s="27"/>
      <c r="B21" s="9" t="s">
        <v>80</v>
      </c>
      <c r="C21" s="199" t="s">
        <v>85</v>
      </c>
      <c r="D21" s="199"/>
      <c r="E21" s="199" t="s">
        <v>72</v>
      </c>
      <c r="F21" s="199"/>
      <c r="G21" s="199"/>
      <c r="H21" s="199"/>
      <c r="I21" s="199" t="s">
        <v>60</v>
      </c>
      <c r="J21" s="199"/>
      <c r="K21" s="201"/>
      <c r="L21" s="207"/>
      <c r="M21" s="27"/>
      <c r="N21" s="1"/>
      <c r="O21" s="1"/>
      <c r="P21" s="1"/>
      <c r="Q21" s="1"/>
      <c r="R21" s="1"/>
      <c r="S21" s="1"/>
    </row>
    <row r="22" spans="1:23">
      <c r="A22" s="27"/>
      <c r="B22" s="22" t="s">
        <v>81</v>
      </c>
      <c r="C22" s="203" t="s">
        <v>79</v>
      </c>
      <c r="D22" s="203"/>
      <c r="E22" s="203" t="s">
        <v>56</v>
      </c>
      <c r="F22" s="203"/>
      <c r="G22" s="203" t="s">
        <v>121</v>
      </c>
      <c r="H22" s="203"/>
      <c r="I22" s="203"/>
      <c r="J22" s="203"/>
      <c r="K22" s="203"/>
      <c r="L22" s="204"/>
      <c r="M22" s="27"/>
      <c r="N22" s="1"/>
      <c r="O22" s="1"/>
      <c r="P22" s="1"/>
      <c r="Q22" s="1"/>
      <c r="R22" s="1"/>
      <c r="S22" s="1"/>
    </row>
    <row r="23" spans="1:23">
      <c r="A23" s="27"/>
      <c r="B23" s="9" t="s">
        <v>82</v>
      </c>
      <c r="C23" s="199"/>
      <c r="D23" s="199"/>
      <c r="E23" s="199" t="s">
        <v>60</v>
      </c>
      <c r="F23" s="199"/>
      <c r="G23" s="199" t="s">
        <v>122</v>
      </c>
      <c r="H23" s="199"/>
      <c r="I23" s="199" t="s">
        <v>77</v>
      </c>
      <c r="J23" s="199"/>
      <c r="K23" s="199"/>
      <c r="L23" s="200"/>
      <c r="M23" s="27"/>
      <c r="N23" s="1"/>
      <c r="O23" s="1"/>
      <c r="P23" s="1"/>
      <c r="Q23" s="1"/>
      <c r="R23" s="1"/>
      <c r="S23" s="1"/>
    </row>
    <row r="24" spans="1:23">
      <c r="A24" s="27"/>
      <c r="B24" s="22" t="s">
        <v>83</v>
      </c>
      <c r="C24" s="203"/>
      <c r="D24" s="203"/>
      <c r="E24" s="203" t="s">
        <v>117</v>
      </c>
      <c r="F24" s="203"/>
      <c r="G24" s="203" t="s">
        <v>123</v>
      </c>
      <c r="H24" s="203"/>
      <c r="I24" s="203" t="s">
        <v>117</v>
      </c>
      <c r="J24" s="203"/>
      <c r="K24" s="203"/>
      <c r="L24" s="204"/>
      <c r="M24" s="27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27"/>
      <c r="B25" s="9" t="s">
        <v>84</v>
      </c>
      <c r="C25" s="199"/>
      <c r="D25" s="199"/>
      <c r="E25" s="199" t="s">
        <v>64</v>
      </c>
      <c r="F25" s="199"/>
      <c r="G25" s="199" t="s">
        <v>79</v>
      </c>
      <c r="H25" s="199"/>
      <c r="I25" s="199" t="s">
        <v>64</v>
      </c>
      <c r="J25" s="199"/>
      <c r="K25" s="199" t="s">
        <v>85</v>
      </c>
      <c r="L25" s="200"/>
      <c r="M25" s="27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27"/>
      <c r="B26" s="22" t="s">
        <v>86</v>
      </c>
      <c r="C26" s="203"/>
      <c r="D26" s="203"/>
      <c r="E26" s="203" t="s">
        <v>85</v>
      </c>
      <c r="F26" s="203"/>
      <c r="G26" s="203"/>
      <c r="H26" s="203"/>
      <c r="I26" s="203" t="s">
        <v>116</v>
      </c>
      <c r="J26" s="203"/>
      <c r="K26" s="203"/>
      <c r="L26" s="204"/>
      <c r="M26" s="27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27"/>
      <c r="B27" s="9" t="s">
        <v>87</v>
      </c>
      <c r="C27" s="218"/>
      <c r="D27" s="220"/>
      <c r="E27" s="218" t="s">
        <v>124</v>
      </c>
      <c r="F27" s="220"/>
      <c r="G27" s="218" t="s">
        <v>55</v>
      </c>
      <c r="H27" s="220"/>
      <c r="I27" s="218"/>
      <c r="J27" s="220"/>
      <c r="K27" s="218"/>
      <c r="L27" s="219"/>
      <c r="M27" s="27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27"/>
      <c r="B28" s="22" t="s">
        <v>88</v>
      </c>
      <c r="C28" s="205"/>
      <c r="D28" s="206"/>
      <c r="E28" s="205" t="s">
        <v>79</v>
      </c>
      <c r="F28" s="206"/>
      <c r="G28" s="205" t="s">
        <v>116</v>
      </c>
      <c r="H28" s="206"/>
      <c r="I28" s="205"/>
      <c r="J28" s="206"/>
      <c r="K28" s="205"/>
      <c r="L28" s="208"/>
      <c r="M28" s="27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27"/>
      <c r="B29" s="9" t="s">
        <v>125</v>
      </c>
      <c r="C29" s="199"/>
      <c r="D29" s="199"/>
      <c r="E29" s="199" t="s">
        <v>75</v>
      </c>
      <c r="F29" s="199"/>
      <c r="G29" s="199"/>
      <c r="H29" s="199"/>
      <c r="I29" s="199"/>
      <c r="J29" s="199"/>
      <c r="K29" s="199"/>
      <c r="L29" s="200"/>
      <c r="M29" s="27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thickBot="1">
      <c r="A30" s="27"/>
      <c r="B30" s="23" t="s">
        <v>126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4"/>
      <c r="M30" s="27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.600000000000001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N61" s="1"/>
      <c r="O61" s="1"/>
      <c r="P61" s="1"/>
      <c r="Q61" s="1"/>
      <c r="R61" s="1"/>
      <c r="S61" s="1"/>
      <c r="T61" s="1"/>
      <c r="U61" s="1"/>
      <c r="V61" s="1"/>
      <c r="W61" s="1"/>
    </row>
  </sheetData>
  <mergeCells count="102">
    <mergeCell ref="K30:L30"/>
    <mergeCell ref="B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C30:D30"/>
    <mergeCell ref="E30:F30"/>
    <mergeCell ref="G30:H30"/>
    <mergeCell ref="K29:L29"/>
    <mergeCell ref="I18:J18"/>
    <mergeCell ref="I19:J19"/>
    <mergeCell ref="I20:J20"/>
    <mergeCell ref="E18:F18"/>
    <mergeCell ref="G18:H18"/>
    <mergeCell ref="E15:F15"/>
    <mergeCell ref="G15:H15"/>
    <mergeCell ref="C16:D16"/>
    <mergeCell ref="K28:L28"/>
    <mergeCell ref="K27:L27"/>
    <mergeCell ref="I27:J27"/>
    <mergeCell ref="G27:H27"/>
    <mergeCell ref="E27:F27"/>
    <mergeCell ref="C27:D27"/>
    <mergeCell ref="I21:J21"/>
    <mergeCell ref="I22:J22"/>
    <mergeCell ref="I23:J23"/>
    <mergeCell ref="C24:D24"/>
    <mergeCell ref="E24:F24"/>
    <mergeCell ref="G24:H24"/>
    <mergeCell ref="I24:J24"/>
    <mergeCell ref="I16:J16"/>
    <mergeCell ref="I17:J17"/>
    <mergeCell ref="C19:D19"/>
    <mergeCell ref="E19:F19"/>
    <mergeCell ref="G19:H19"/>
    <mergeCell ref="C20:D20"/>
    <mergeCell ref="E20:F20"/>
    <mergeCell ref="G20:H20"/>
    <mergeCell ref="I30:J30"/>
    <mergeCell ref="C25:D25"/>
    <mergeCell ref="E25:F25"/>
    <mergeCell ref="G25:H25"/>
    <mergeCell ref="I25:J25"/>
    <mergeCell ref="C26:D26"/>
    <mergeCell ref="E26:F26"/>
    <mergeCell ref="G26:H26"/>
    <mergeCell ref="I26:J26"/>
    <mergeCell ref="C28:D28"/>
    <mergeCell ref="E28:F28"/>
    <mergeCell ref="G28:H28"/>
    <mergeCell ref="I28:J28"/>
    <mergeCell ref="C29:D29"/>
    <mergeCell ref="E29:F29"/>
    <mergeCell ref="G29:H29"/>
    <mergeCell ref="I29:J29"/>
    <mergeCell ref="C17:D17"/>
    <mergeCell ref="E17:F17"/>
    <mergeCell ref="G17:H17"/>
    <mergeCell ref="C18:D18"/>
    <mergeCell ref="C23:D23"/>
    <mergeCell ref="E23:F23"/>
    <mergeCell ref="G23:H23"/>
    <mergeCell ref="C21:D21"/>
    <mergeCell ref="E21:F21"/>
    <mergeCell ref="G21:H21"/>
    <mergeCell ref="C22:D22"/>
    <mergeCell ref="E22:F22"/>
    <mergeCell ref="G22:H22"/>
    <mergeCell ref="E16:F16"/>
    <mergeCell ref="G16:H16"/>
    <mergeCell ref="C5:D5"/>
    <mergeCell ref="E5:F5"/>
    <mergeCell ref="G5:H5"/>
    <mergeCell ref="C14:D14"/>
    <mergeCell ref="E14:F14"/>
    <mergeCell ref="G14:H14"/>
    <mergeCell ref="A1:M1"/>
    <mergeCell ref="C3:D3"/>
    <mergeCell ref="E3:F3"/>
    <mergeCell ref="G3:H3"/>
    <mergeCell ref="C4:D4"/>
    <mergeCell ref="E4:F4"/>
    <mergeCell ref="G4:H4"/>
    <mergeCell ref="K3:L3"/>
    <mergeCell ref="K4:L4"/>
    <mergeCell ref="I3:J3"/>
    <mergeCell ref="I4:J4"/>
    <mergeCell ref="I5:J5"/>
    <mergeCell ref="I14:J14"/>
    <mergeCell ref="I15:J15"/>
    <mergeCell ref="K5:L5"/>
    <mergeCell ref="C15:D15"/>
  </mergeCells>
  <phoneticPr fontId="1" type="noConversion"/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5A6EB7-13AA-47AB-99B2-D7F1A4AD7702}">
          <x14:formula1>
            <xm:f>Daten!$D$2:$D$195</xm:f>
          </x14:formula1>
          <xm:sqref>C7:C11 I7:I11 G7:G11 K7:K11 E7:E11 J29:J30 L14:L26 H29:H30 K14:K30 J14:J26 F29:F30 I14:I30 H14:H26 D29:D30 G14:G30 F14:F26 C14:C30 E14:E30 D14:D26 L29:L30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78DF-A12F-4693-8904-49E65922C6AF}">
  <dimension ref="A1:W57"/>
  <sheetViews>
    <sheetView zoomScale="85" workbookViewId="0">
      <selection activeCell="K9" sqref="K9"/>
    </sheetView>
  </sheetViews>
  <sheetFormatPr defaultColWidth="11.42578125" defaultRowHeight="15"/>
  <cols>
    <col min="1" max="1" width="3.42578125" customWidth="1"/>
    <col min="2" max="2" width="12.7109375" bestFit="1" customWidth="1"/>
    <col min="3" max="3" width="20.7109375" bestFit="1" customWidth="1"/>
    <col min="4" max="4" width="22.42578125" bestFit="1" customWidth="1"/>
    <col min="5" max="5" width="17.28515625" bestFit="1" customWidth="1"/>
    <col min="6" max="6" width="21.42578125" customWidth="1"/>
    <col min="7" max="7" width="21.5703125" bestFit="1" customWidth="1"/>
    <col min="8" max="8" width="21.42578125" customWidth="1"/>
    <col min="9" max="9" width="17.42578125" bestFit="1" customWidth="1"/>
    <col min="10" max="10" width="21.42578125" customWidth="1"/>
    <col min="11" max="11" width="17.42578125" bestFit="1" customWidth="1"/>
    <col min="12" max="12" width="21.42578125" customWidth="1"/>
    <col min="13" max="13" width="3.42578125" customWidth="1"/>
  </cols>
  <sheetData>
    <row r="1" spans="1:23" s="1" customFormat="1" ht="42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23" ht="18.600000000000001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27"/>
      <c r="B3" s="40" t="s">
        <v>1</v>
      </c>
      <c r="C3" s="192" t="s">
        <v>106</v>
      </c>
      <c r="D3" s="193"/>
      <c r="E3" s="194" t="s">
        <v>107</v>
      </c>
      <c r="F3" s="195"/>
      <c r="G3" s="194" t="s">
        <v>108</v>
      </c>
      <c r="H3" s="195"/>
      <c r="I3" s="194" t="s">
        <v>109</v>
      </c>
      <c r="J3" s="196"/>
      <c r="K3" s="194" t="s">
        <v>110</v>
      </c>
      <c r="L3" s="196"/>
      <c r="M3" s="27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27"/>
      <c r="B4" s="38" t="s">
        <v>23</v>
      </c>
      <c r="C4" s="187">
        <v>45417</v>
      </c>
      <c r="D4" s="188"/>
      <c r="E4" s="187">
        <v>45445</v>
      </c>
      <c r="F4" s="188"/>
      <c r="G4" s="187">
        <v>45466</v>
      </c>
      <c r="H4" s="188"/>
      <c r="I4" s="187">
        <v>45529</v>
      </c>
      <c r="J4" s="188"/>
      <c r="K4" s="187">
        <v>45542</v>
      </c>
      <c r="L4" s="197"/>
      <c r="M4" s="27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27"/>
      <c r="B5" s="41" t="s">
        <v>24</v>
      </c>
      <c r="C5" s="185">
        <v>45413</v>
      </c>
      <c r="D5" s="186"/>
      <c r="E5" s="185">
        <v>45441</v>
      </c>
      <c r="F5" s="186"/>
      <c r="G5" s="185">
        <v>45462</v>
      </c>
      <c r="H5" s="186"/>
      <c r="I5" s="185">
        <v>45525</v>
      </c>
      <c r="J5" s="186"/>
      <c r="K5" s="185">
        <v>41886</v>
      </c>
      <c r="L5" s="198"/>
      <c r="M5" s="27"/>
      <c r="N5" s="1"/>
      <c r="O5" s="1"/>
      <c r="P5" s="1"/>
      <c r="Q5" s="1"/>
      <c r="R5" s="1"/>
      <c r="S5" s="1"/>
    </row>
    <row r="6" spans="1:23" s="18" customFormat="1" ht="24" customHeight="1">
      <c r="A6" s="28"/>
      <c r="B6" s="20"/>
      <c r="C6" s="16" t="s">
        <v>49</v>
      </c>
      <c r="D6" s="16" t="s">
        <v>50</v>
      </c>
      <c r="E6" s="29" t="s">
        <v>49</v>
      </c>
      <c r="F6" s="16" t="s">
        <v>50</v>
      </c>
      <c r="G6" s="29" t="s">
        <v>49</v>
      </c>
      <c r="H6" s="16" t="s">
        <v>50</v>
      </c>
      <c r="I6" s="29" t="s">
        <v>49</v>
      </c>
      <c r="J6" s="16" t="s">
        <v>50</v>
      </c>
      <c r="K6" s="29" t="s">
        <v>49</v>
      </c>
      <c r="L6" s="24" t="s">
        <v>50</v>
      </c>
      <c r="M6" s="28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>
      <c r="A7" s="27"/>
      <c r="B7" s="7" t="s">
        <v>128</v>
      </c>
      <c r="C7" s="2" t="s">
        <v>92</v>
      </c>
      <c r="D7" s="4" t="str">
        <f>_xlfn.XLOOKUP(C7,Tabelle4[Vollständig],Tabelle4[Startpassnummer],"fehlt",0,1)</f>
        <v>10-00023-0922253-1994</v>
      </c>
      <c r="E7" s="2" t="s">
        <v>93</v>
      </c>
      <c r="F7" s="4" t="str">
        <f>_xlfn.XLOOKUP(E7,Tabelle4[Vollständig],Tabelle4[Startpassnummer],"fehlt",0,1)</f>
        <v>10-00023-0923015-2002</v>
      </c>
      <c r="G7" s="2" t="s">
        <v>129</v>
      </c>
      <c r="H7" s="4" t="str">
        <f>_xlfn.XLOOKUP(G7,Tabelle4[Vollständig],Tabelle4[Startpassnummer],"fehlt",0,1)</f>
        <v>10-00023-0923390-1998</v>
      </c>
      <c r="I7" s="2" t="s">
        <v>94</v>
      </c>
      <c r="J7" s="4" t="str">
        <f>_xlfn.XLOOKUP(I7,Tabelle4[Vollständig],Tabelle4[Startpassnummer],"fehlt",0,1)</f>
        <v>10-00023-0909713-1991</v>
      </c>
      <c r="K7" s="2" t="s">
        <v>130</v>
      </c>
      <c r="L7" s="8" t="str">
        <f>_xlfn.XLOOKUP(K7,Tabelle4[Vollständig],Tabelle4[Startpassnummer],"fehlt",0,1)</f>
        <v>10-00023-0922110-1983</v>
      </c>
      <c r="M7" s="27"/>
      <c r="N7" s="1"/>
      <c r="O7" s="1"/>
      <c r="P7" s="1"/>
      <c r="Q7" s="1"/>
      <c r="R7" s="1"/>
      <c r="S7" s="1"/>
    </row>
    <row r="8" spans="1:23">
      <c r="A8" s="27"/>
      <c r="B8" s="7" t="s">
        <v>131</v>
      </c>
      <c r="C8" s="3" t="s">
        <v>93</v>
      </c>
      <c r="D8" s="4" t="str">
        <f>_xlfn.XLOOKUP(C8,Tabelle4[Vollständig],Tabelle4[Startpassnummer],"fehlt",0,1)</f>
        <v>10-00023-0923015-2002</v>
      </c>
      <c r="E8" s="3" t="s">
        <v>130</v>
      </c>
      <c r="F8" s="4" t="str">
        <f>_xlfn.XLOOKUP(E8,Tabelle4[Vollständig],Tabelle4[Startpassnummer],"fehlt",0,1)</f>
        <v>10-00023-0922110-1983</v>
      </c>
      <c r="G8" s="3" t="s">
        <v>132</v>
      </c>
      <c r="H8" s="4" t="str">
        <f>_xlfn.XLOOKUP(G8,Tabelle4[Vollständig],Tabelle4[Startpassnummer],"fehlt",0,1)</f>
        <v>10-00023-0916438-1997</v>
      </c>
      <c r="I8" s="3" t="s">
        <v>96</v>
      </c>
      <c r="J8" s="4" t="str">
        <f>_xlfn.XLOOKUP(I8,Tabelle4[Vollständig],Tabelle4[Startpassnummer],"fehlt",0,1)</f>
        <v>10-00023-0923071-2001</v>
      </c>
      <c r="K8" s="3" t="s">
        <v>96</v>
      </c>
      <c r="L8" s="8" t="str">
        <f>_xlfn.XLOOKUP(K8,Tabelle4[Vollständig],Tabelle4[Startpassnummer],"fehlt",0,1)</f>
        <v>10-00023-0923071-2001</v>
      </c>
      <c r="M8" s="27"/>
      <c r="N8" s="1"/>
      <c r="O8" s="1"/>
      <c r="P8" s="1"/>
      <c r="Q8" s="1"/>
      <c r="R8" s="1"/>
      <c r="S8" s="1"/>
    </row>
    <row r="9" spans="1:23">
      <c r="A9" s="27"/>
      <c r="B9" s="7" t="s">
        <v>133</v>
      </c>
      <c r="C9" s="3" t="s">
        <v>134</v>
      </c>
      <c r="D9" s="4" t="str">
        <f>_xlfn.XLOOKUP(C9,Tabelle4[Vollständig],Tabelle4[Startpassnummer],"fehlt",0,1)</f>
        <v>10-00023-0919944-1993</v>
      </c>
      <c r="E9" s="3" t="s">
        <v>91</v>
      </c>
      <c r="F9" s="4" t="str">
        <f>_xlfn.XLOOKUP(E9,Tabelle4[Vollständig],Tabelle4[Startpassnummer],"fehlt",0,1)</f>
        <v>10-00023-0925218-2004</v>
      </c>
      <c r="G9" s="3" t="s">
        <v>134</v>
      </c>
      <c r="H9" s="4" t="str">
        <f>_xlfn.XLOOKUP(G9,Tabelle4[Vollständig],Tabelle4[Startpassnummer],"fehlt",0,1)</f>
        <v>10-00023-0919944-1993</v>
      </c>
      <c r="I9" s="3" t="s">
        <v>130</v>
      </c>
      <c r="J9" s="4" t="str">
        <f>_xlfn.XLOOKUP(I9,Tabelle4[Vollständig],Tabelle4[Startpassnummer],"fehlt",0,1)</f>
        <v>10-00023-0922110-1983</v>
      </c>
      <c r="K9" s="3" t="s">
        <v>134</v>
      </c>
      <c r="L9" s="8" t="str">
        <f>_xlfn.XLOOKUP(K9,Tabelle4[Vollständig],Tabelle4[Startpassnummer],"fehlt",0,1)</f>
        <v>10-00023-0919944-1993</v>
      </c>
      <c r="M9" s="27"/>
      <c r="N9" s="1"/>
      <c r="O9" s="1"/>
      <c r="P9" s="1"/>
      <c r="Q9" s="1"/>
      <c r="R9" s="1"/>
      <c r="S9" s="1"/>
    </row>
    <row r="10" spans="1:23" s="1" customFormat="1" ht="15.75" thickBot="1">
      <c r="A10" s="27"/>
      <c r="B10" s="10" t="s">
        <v>135</v>
      </c>
      <c r="C10" s="11"/>
      <c r="D10" s="12" t="str">
        <f>_xlfn.XLOOKUP(C10,Tabelle4[Vollständig],Tabelle4[Startpassnummer],"fehlt",0,1)</f>
        <v>fehlt</v>
      </c>
      <c r="E10" s="11" t="s">
        <v>92</v>
      </c>
      <c r="F10" s="12" t="str">
        <f>_xlfn.XLOOKUP(E10,Tabelle4[Vollständig],Tabelle4[Startpassnummer],"fehlt",0,1)</f>
        <v>10-00023-0922253-1994</v>
      </c>
      <c r="G10" s="11"/>
      <c r="H10" s="12" t="str">
        <f>_xlfn.XLOOKUP(G10,Tabelle4[Vollständig],Tabelle4[Startpassnummer],"fehlt",0,1)</f>
        <v>fehlt</v>
      </c>
      <c r="I10" s="11"/>
      <c r="J10" s="12" t="str">
        <f>_xlfn.XLOOKUP(I10,Tabelle4[Vollständig],Tabelle4[Startpassnummer],"fehlt",0,1)</f>
        <v>fehlt</v>
      </c>
      <c r="K10" s="11"/>
      <c r="L10" s="13" t="str">
        <f>_xlfn.XLOOKUP(K10,Tabelle4[Vollständig],Tabelle4[Startpassnummer],"fehlt",0,1)</f>
        <v>fehlt</v>
      </c>
      <c r="M10" s="27"/>
    </row>
    <row r="11" spans="1:23" ht="18.600000000000001" customHeight="1" thickBo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23" ht="29.45" customHeight="1" thickBot="1">
      <c r="A12" s="27"/>
      <c r="B12" s="217" t="s">
        <v>136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1"/>
      <c r="M12" s="27"/>
      <c r="N12" s="1"/>
      <c r="O12" s="1"/>
      <c r="P12" s="1"/>
      <c r="Q12" s="1"/>
      <c r="R12" s="1"/>
      <c r="S12" s="1"/>
    </row>
    <row r="13" spans="1:23">
      <c r="A13" s="27"/>
      <c r="B13" s="21" t="s">
        <v>66</v>
      </c>
      <c r="C13" s="209"/>
      <c r="D13" s="209"/>
      <c r="E13" s="209"/>
      <c r="F13" s="209"/>
      <c r="G13" s="209" t="s">
        <v>129</v>
      </c>
      <c r="H13" s="209"/>
      <c r="I13" s="209" t="s">
        <v>101</v>
      </c>
      <c r="J13" s="209"/>
      <c r="K13" s="209" t="s">
        <v>129</v>
      </c>
      <c r="L13" s="210"/>
      <c r="M13" s="27"/>
      <c r="N13" s="1"/>
      <c r="O13" s="1"/>
      <c r="P13" s="1"/>
      <c r="Q13" s="1"/>
      <c r="R13" s="1"/>
      <c r="S13" s="1"/>
    </row>
    <row r="14" spans="1:23">
      <c r="A14" s="27"/>
      <c r="B14" s="9" t="s">
        <v>67</v>
      </c>
      <c r="C14" s="199" t="s">
        <v>103</v>
      </c>
      <c r="D14" s="199"/>
      <c r="E14" s="199" t="s">
        <v>91</v>
      </c>
      <c r="F14" s="199"/>
      <c r="G14" s="199" t="s">
        <v>103</v>
      </c>
      <c r="H14" s="199"/>
      <c r="I14" s="199" t="s">
        <v>94</v>
      </c>
      <c r="J14" s="199"/>
      <c r="K14" s="199" t="s">
        <v>137</v>
      </c>
      <c r="L14" s="200"/>
      <c r="M14" s="27"/>
      <c r="N14" s="1"/>
      <c r="O14" s="1"/>
      <c r="P14" s="1"/>
      <c r="Q14" s="1"/>
      <c r="R14" s="1"/>
      <c r="S14" s="1"/>
    </row>
    <row r="15" spans="1:23">
      <c r="A15" s="27"/>
      <c r="B15" s="22" t="s">
        <v>70</v>
      </c>
      <c r="C15" s="203" t="s">
        <v>93</v>
      </c>
      <c r="D15" s="203"/>
      <c r="E15" s="203" t="s">
        <v>93</v>
      </c>
      <c r="F15" s="203"/>
      <c r="G15" s="203" t="s">
        <v>91</v>
      </c>
      <c r="H15" s="203"/>
      <c r="I15" s="203"/>
      <c r="J15" s="203"/>
      <c r="K15" s="203"/>
      <c r="L15" s="204"/>
      <c r="M15" s="27"/>
      <c r="N15" s="1"/>
      <c r="O15" s="1"/>
      <c r="P15" s="1"/>
      <c r="Q15" s="1"/>
      <c r="R15" s="1"/>
      <c r="S15" s="1"/>
    </row>
    <row r="16" spans="1:23">
      <c r="A16" s="27"/>
      <c r="B16" s="9" t="s">
        <v>73</v>
      </c>
      <c r="C16" s="201" t="s">
        <v>92</v>
      </c>
      <c r="D16" s="202"/>
      <c r="E16" s="199" t="s">
        <v>92</v>
      </c>
      <c r="F16" s="199"/>
      <c r="G16" s="199" t="s">
        <v>93</v>
      </c>
      <c r="H16" s="199"/>
      <c r="I16" s="199" t="s">
        <v>93</v>
      </c>
      <c r="J16" s="199"/>
      <c r="K16" s="199" t="s">
        <v>96</v>
      </c>
      <c r="L16" s="200"/>
      <c r="M16" s="27"/>
      <c r="N16" s="1"/>
      <c r="O16" s="1"/>
      <c r="P16" s="1"/>
      <c r="Q16" s="1"/>
      <c r="R16" s="1"/>
      <c r="S16" s="1"/>
    </row>
    <row r="17" spans="1:23">
      <c r="A17" s="27"/>
      <c r="B17" s="22" t="s">
        <v>74</v>
      </c>
      <c r="C17" s="203" t="s">
        <v>134</v>
      </c>
      <c r="D17" s="203"/>
      <c r="E17" s="203" t="s">
        <v>134</v>
      </c>
      <c r="F17" s="203"/>
      <c r="G17" s="203" t="s">
        <v>132</v>
      </c>
      <c r="H17" s="203"/>
      <c r="I17" s="203" t="s">
        <v>138</v>
      </c>
      <c r="J17" s="203"/>
      <c r="K17" s="203" t="s">
        <v>139</v>
      </c>
      <c r="L17" s="204"/>
      <c r="M17" s="27"/>
      <c r="N17" s="1"/>
      <c r="O17" s="1"/>
      <c r="P17" s="1"/>
      <c r="Q17" s="1"/>
      <c r="R17" s="1"/>
      <c r="S17" s="1"/>
    </row>
    <row r="18" spans="1:23">
      <c r="A18" s="27"/>
      <c r="B18" s="9" t="s">
        <v>76</v>
      </c>
      <c r="C18" s="199"/>
      <c r="D18" s="199"/>
      <c r="E18" s="199" t="s">
        <v>94</v>
      </c>
      <c r="F18" s="199"/>
      <c r="G18" s="199" t="s">
        <v>96</v>
      </c>
      <c r="H18" s="199"/>
      <c r="I18" s="199"/>
      <c r="J18" s="199"/>
      <c r="K18" s="201" t="s">
        <v>101</v>
      </c>
      <c r="L18" s="207"/>
      <c r="M18" s="27"/>
      <c r="N18" s="1"/>
      <c r="O18" s="1"/>
      <c r="P18" s="1"/>
      <c r="Q18" s="1"/>
      <c r="R18" s="1"/>
      <c r="S18" s="1"/>
    </row>
    <row r="19" spans="1:23">
      <c r="A19" s="27"/>
      <c r="B19" s="22" t="s">
        <v>78</v>
      </c>
      <c r="C19" s="203"/>
      <c r="D19" s="203"/>
      <c r="E19" s="203" t="s">
        <v>130</v>
      </c>
      <c r="F19" s="203"/>
      <c r="G19" s="203" t="s">
        <v>134</v>
      </c>
      <c r="H19" s="203"/>
      <c r="I19" s="203"/>
      <c r="J19" s="203"/>
      <c r="K19" s="205" t="s">
        <v>103</v>
      </c>
      <c r="L19" s="208"/>
      <c r="M19" s="27"/>
      <c r="N19" s="1"/>
      <c r="O19" s="1"/>
      <c r="P19" s="1"/>
      <c r="Q19" s="1"/>
      <c r="R19" s="1"/>
      <c r="S19" s="1"/>
    </row>
    <row r="20" spans="1:23">
      <c r="A20" s="27"/>
      <c r="B20" s="9" t="s">
        <v>80</v>
      </c>
      <c r="C20" s="199"/>
      <c r="D20" s="199"/>
      <c r="E20" s="199" t="s">
        <v>139</v>
      </c>
      <c r="F20" s="199"/>
      <c r="G20" s="199"/>
      <c r="H20" s="199"/>
      <c r="I20" s="199" t="s">
        <v>139</v>
      </c>
      <c r="J20" s="199"/>
      <c r="K20" s="201" t="s">
        <v>134</v>
      </c>
      <c r="L20" s="207"/>
      <c r="M20" s="27"/>
      <c r="N20" s="1"/>
      <c r="O20" s="1"/>
      <c r="P20" s="1"/>
      <c r="Q20" s="1"/>
      <c r="R20" s="1"/>
      <c r="S20" s="1"/>
    </row>
    <row r="21" spans="1:23">
      <c r="A21" s="27"/>
      <c r="B21" s="22" t="s">
        <v>81</v>
      </c>
      <c r="C21" s="203"/>
      <c r="D21" s="203"/>
      <c r="E21" s="203"/>
      <c r="F21" s="203"/>
      <c r="G21" s="203"/>
      <c r="H21" s="203"/>
      <c r="I21" s="203"/>
      <c r="J21" s="203"/>
      <c r="K21" s="203"/>
      <c r="L21" s="204"/>
      <c r="M21" s="27"/>
      <c r="N21" s="1"/>
      <c r="O21" s="1"/>
      <c r="P21" s="1"/>
      <c r="Q21" s="1"/>
      <c r="R21" s="1"/>
      <c r="S21" s="1"/>
    </row>
    <row r="22" spans="1:23">
      <c r="A22" s="27"/>
      <c r="B22" s="9" t="s">
        <v>82</v>
      </c>
      <c r="C22" s="199"/>
      <c r="D22" s="199"/>
      <c r="E22" s="199" t="s">
        <v>96</v>
      </c>
      <c r="F22" s="199"/>
      <c r="G22" s="199"/>
      <c r="H22" s="199"/>
      <c r="I22" s="199"/>
      <c r="J22" s="199"/>
      <c r="K22" s="199"/>
      <c r="L22" s="200"/>
      <c r="M22" s="27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27"/>
      <c r="B23" s="22" t="s">
        <v>83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4"/>
      <c r="M23" s="27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27"/>
      <c r="B24" s="9" t="s">
        <v>84</v>
      </c>
      <c r="C24" s="199"/>
      <c r="D24" s="199"/>
      <c r="E24" s="199"/>
      <c r="F24" s="199"/>
      <c r="G24" s="199"/>
      <c r="H24" s="199"/>
      <c r="I24" s="199"/>
      <c r="J24" s="199"/>
      <c r="K24" s="199"/>
      <c r="L24" s="200"/>
      <c r="M24" s="27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27"/>
      <c r="B25" s="22" t="s">
        <v>86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4"/>
      <c r="M25" s="27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27"/>
      <c r="B26" s="9" t="s">
        <v>87</v>
      </c>
      <c r="C26" s="199"/>
      <c r="D26" s="199"/>
      <c r="E26" s="199"/>
      <c r="F26" s="199"/>
      <c r="G26" s="199"/>
      <c r="H26" s="199"/>
      <c r="I26" s="199"/>
      <c r="J26" s="199"/>
      <c r="K26" s="199"/>
      <c r="L26" s="200"/>
      <c r="M26" s="27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thickBot="1">
      <c r="A27" s="27"/>
      <c r="B27" s="23" t="s">
        <v>88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14"/>
      <c r="M27" s="27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.600000000000001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1" customFormat="1"/>
    <row r="30" spans="1:2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>
      <c r="A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N57" s="1"/>
      <c r="O57" s="1"/>
      <c r="P57" s="1"/>
      <c r="Q57" s="1"/>
      <c r="R57" s="1"/>
      <c r="S57" s="1"/>
      <c r="T57" s="1"/>
      <c r="U57" s="1"/>
      <c r="V57" s="1"/>
      <c r="W57" s="1"/>
    </row>
  </sheetData>
  <mergeCells count="92">
    <mergeCell ref="B12:L12"/>
    <mergeCell ref="I13:J13"/>
    <mergeCell ref="K13:L13"/>
    <mergeCell ref="I5:J5"/>
    <mergeCell ref="K5:L5"/>
    <mergeCell ref="C13:D13"/>
    <mergeCell ref="E13:F13"/>
    <mergeCell ref="G13:H13"/>
    <mergeCell ref="C27:D27"/>
    <mergeCell ref="E27:F27"/>
    <mergeCell ref="G27:H27"/>
    <mergeCell ref="I27:J27"/>
    <mergeCell ref="K27:L27"/>
    <mergeCell ref="I24:J24"/>
    <mergeCell ref="K24:L24"/>
    <mergeCell ref="I25:J25"/>
    <mergeCell ref="K25:L25"/>
    <mergeCell ref="I26:J26"/>
    <mergeCell ref="K26:L26"/>
    <mergeCell ref="I21:J21"/>
    <mergeCell ref="K21:L21"/>
    <mergeCell ref="I22:J22"/>
    <mergeCell ref="K22:L22"/>
    <mergeCell ref="I23:J23"/>
    <mergeCell ref="K23:L23"/>
    <mergeCell ref="I18:J18"/>
    <mergeCell ref="K18:L18"/>
    <mergeCell ref="I19:J19"/>
    <mergeCell ref="K19:L19"/>
    <mergeCell ref="I20:J20"/>
    <mergeCell ref="K20:L20"/>
    <mergeCell ref="I15:J15"/>
    <mergeCell ref="K15:L15"/>
    <mergeCell ref="I16:J16"/>
    <mergeCell ref="K16:L16"/>
    <mergeCell ref="I17:J17"/>
    <mergeCell ref="K17:L17"/>
    <mergeCell ref="C25:D25"/>
    <mergeCell ref="E25:F25"/>
    <mergeCell ref="C26:D26"/>
    <mergeCell ref="E26:F26"/>
    <mergeCell ref="G22:H22"/>
    <mergeCell ref="G23:H23"/>
    <mergeCell ref="G24:H24"/>
    <mergeCell ref="G25:H25"/>
    <mergeCell ref="G26:H26"/>
    <mergeCell ref="C22:D22"/>
    <mergeCell ref="E22:F22"/>
    <mergeCell ref="C23:D23"/>
    <mergeCell ref="E23:F23"/>
    <mergeCell ref="C24:D24"/>
    <mergeCell ref="E24:F24"/>
    <mergeCell ref="C21:D21"/>
    <mergeCell ref="E21:F21"/>
    <mergeCell ref="G21:H21"/>
    <mergeCell ref="C19:D19"/>
    <mergeCell ref="E19:F19"/>
    <mergeCell ref="C20:D20"/>
    <mergeCell ref="E20:F20"/>
    <mergeCell ref="G20:H20"/>
    <mergeCell ref="E14:F14"/>
    <mergeCell ref="G19:H19"/>
    <mergeCell ref="I14:J14"/>
    <mergeCell ref="K14:L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G14:H14"/>
    <mergeCell ref="A1:M1"/>
    <mergeCell ref="C5:D5"/>
    <mergeCell ref="E5:F5"/>
    <mergeCell ref="G5:H5"/>
    <mergeCell ref="I4:J4"/>
    <mergeCell ref="K4:L4"/>
    <mergeCell ref="I3:J3"/>
    <mergeCell ref="K3:L3"/>
    <mergeCell ref="C3:D3"/>
    <mergeCell ref="E3:F3"/>
    <mergeCell ref="G3:H3"/>
    <mergeCell ref="C4:D4"/>
    <mergeCell ref="E4:F4"/>
    <mergeCell ref="G4:H4"/>
    <mergeCell ref="C14:D14"/>
  </mergeCells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2FE805-5BA9-4E20-BE94-96AB7E8543A6}">
          <x14:formula1>
            <xm:f>Daten!$D$2:$D$195</xm:f>
          </x14:formula1>
          <xm:sqref>C13:L27 K7:K10 I7:I10 G7:G10 E7:E10 C7:C10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14C6-A522-4ECE-B57F-DB96319FEF70}">
  <dimension ref="A1:Y57"/>
  <sheetViews>
    <sheetView topLeftCell="J4" zoomScale="80" workbookViewId="0">
      <selection activeCell="M19" sqref="M19:N19"/>
    </sheetView>
  </sheetViews>
  <sheetFormatPr defaultColWidth="11.42578125" defaultRowHeight="15"/>
  <cols>
    <col min="1" max="1" width="3.42578125" customWidth="1"/>
    <col min="2" max="2" width="12.7109375" bestFit="1" customWidth="1"/>
    <col min="3" max="3" width="17.42578125" bestFit="1" customWidth="1"/>
    <col min="4" max="4" width="21.85546875" bestFit="1" customWidth="1"/>
    <col min="5" max="5" width="16.7109375" bestFit="1" customWidth="1"/>
    <col min="6" max="6" width="21.85546875" bestFit="1" customWidth="1"/>
    <col min="7" max="7" width="16.140625" bestFit="1" customWidth="1"/>
    <col min="8" max="8" width="21.85546875" bestFit="1" customWidth="1"/>
    <col min="9" max="9" width="18.28515625" bestFit="1" customWidth="1"/>
    <col min="10" max="10" width="21.85546875" bestFit="1" customWidth="1"/>
    <col min="11" max="11" width="22.28515625" bestFit="1" customWidth="1"/>
    <col min="12" max="12" width="21.85546875" bestFit="1" customWidth="1"/>
    <col min="13" max="14" width="21.85546875" customWidth="1"/>
    <col min="15" max="15" width="3.42578125" customWidth="1"/>
    <col min="16" max="16" width="11.42578125" bestFit="1" customWidth="1"/>
  </cols>
  <sheetData>
    <row r="1" spans="1:25" s="1" customFormat="1" ht="42" customHeight="1">
      <c r="A1" s="183" t="s">
        <v>33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25" ht="18.600000000000001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27"/>
      <c r="B3" s="40" t="s">
        <v>1</v>
      </c>
      <c r="C3" s="194" t="s">
        <v>106</v>
      </c>
      <c r="D3" s="195"/>
      <c r="E3" s="194" t="s">
        <v>140</v>
      </c>
      <c r="F3" s="195"/>
      <c r="G3" s="192" t="s">
        <v>141</v>
      </c>
      <c r="H3" s="193"/>
      <c r="I3" s="194" t="s">
        <v>142</v>
      </c>
      <c r="J3" s="195"/>
      <c r="K3" s="194" t="s">
        <v>143</v>
      </c>
      <c r="L3" s="196"/>
      <c r="M3" s="194" t="s">
        <v>144</v>
      </c>
      <c r="N3" s="196"/>
      <c r="O3" s="27"/>
      <c r="P3" s="1"/>
      <c r="Q3" s="1"/>
      <c r="R3" s="1"/>
      <c r="S3" s="1"/>
      <c r="T3" s="1"/>
      <c r="U3" s="1"/>
    </row>
    <row r="4" spans="1:25">
      <c r="A4" s="27"/>
      <c r="B4" s="38" t="s">
        <v>23</v>
      </c>
      <c r="C4" s="187">
        <v>45417</v>
      </c>
      <c r="D4" s="188"/>
      <c r="E4" s="187">
        <v>45431</v>
      </c>
      <c r="F4" s="188"/>
      <c r="G4" s="187">
        <v>45473</v>
      </c>
      <c r="H4" s="188"/>
      <c r="I4" s="187">
        <v>45487</v>
      </c>
      <c r="J4" s="188"/>
      <c r="K4" s="187">
        <v>45529</v>
      </c>
      <c r="L4" s="197"/>
      <c r="M4" s="187">
        <v>45550</v>
      </c>
      <c r="N4" s="197"/>
      <c r="O4" s="27"/>
      <c r="P4" s="1"/>
      <c r="Q4" s="1"/>
      <c r="R4" s="1"/>
      <c r="S4" s="1"/>
      <c r="T4" s="1"/>
      <c r="U4" s="1"/>
    </row>
    <row r="5" spans="1:25">
      <c r="A5" s="27"/>
      <c r="B5" s="41" t="s">
        <v>24</v>
      </c>
      <c r="C5" s="185">
        <v>45413</v>
      </c>
      <c r="D5" s="186"/>
      <c r="E5" s="185">
        <f>E4-4</f>
        <v>45427</v>
      </c>
      <c r="F5" s="186"/>
      <c r="G5" s="185">
        <f>G4-4</f>
        <v>45469</v>
      </c>
      <c r="H5" s="186"/>
      <c r="I5" s="185">
        <f>I4-3</f>
        <v>45484</v>
      </c>
      <c r="J5" s="186"/>
      <c r="K5" s="185">
        <f>K4-4</f>
        <v>45525</v>
      </c>
      <c r="L5" s="186"/>
      <c r="M5" s="185">
        <f>M4-4</f>
        <v>45546</v>
      </c>
      <c r="N5" s="198"/>
      <c r="O5" s="27"/>
      <c r="P5" s="1"/>
      <c r="Q5" s="1"/>
      <c r="R5" s="1"/>
      <c r="S5" s="1"/>
      <c r="T5" s="1"/>
      <c r="U5" s="1"/>
    </row>
    <row r="6" spans="1:25" s="18" customFormat="1" ht="24" customHeight="1">
      <c r="A6" s="28"/>
      <c r="B6" s="20"/>
      <c r="C6" s="16" t="s">
        <v>49</v>
      </c>
      <c r="D6" s="16" t="s">
        <v>50</v>
      </c>
      <c r="E6" s="29" t="s">
        <v>49</v>
      </c>
      <c r="F6" s="16" t="s">
        <v>50</v>
      </c>
      <c r="G6" s="29" t="s">
        <v>49</v>
      </c>
      <c r="H6" s="16" t="s">
        <v>50</v>
      </c>
      <c r="I6" s="29" t="s">
        <v>49</v>
      </c>
      <c r="J6" s="16" t="s">
        <v>50</v>
      </c>
      <c r="K6" s="29" t="s">
        <v>49</v>
      </c>
      <c r="L6" s="24" t="s">
        <v>50</v>
      </c>
      <c r="M6" s="29" t="s">
        <v>49</v>
      </c>
      <c r="N6" s="24" t="s">
        <v>50</v>
      </c>
      <c r="O6" s="28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>
      <c r="A7" s="27"/>
      <c r="B7" s="7" t="s">
        <v>145</v>
      </c>
      <c r="C7" s="2" t="s">
        <v>146</v>
      </c>
      <c r="D7" s="4">
        <f>_xlfn.XLOOKUP(C7,Tabelle4[Vollständig],Tabelle4[Startpassnummer],"fehlt",0,1)</f>
        <v>0</v>
      </c>
      <c r="E7" s="2" t="s">
        <v>147</v>
      </c>
      <c r="F7" s="4" t="str">
        <f>_xlfn.XLOOKUP(E7,Tabelle4[Vollständig],Tabelle4[Startpassnummer],"fehlt",0,1)</f>
        <v>10-00023-0920001-1996</v>
      </c>
      <c r="G7" s="2" t="s">
        <v>138</v>
      </c>
      <c r="H7" s="4" t="str">
        <f>_xlfn.XLOOKUP(G7,Tabelle4[Vollständig],Tabelle4[Startpassnummer],"fehlt",0,1)</f>
        <v>10-00023-0905813-1985</v>
      </c>
      <c r="I7" s="2" t="s">
        <v>139</v>
      </c>
      <c r="J7" s="4" t="str">
        <f>_xlfn.XLOOKUP(I7,Tabelle4[Vollständig],Tabelle4[Startpassnummer],"fehlt",0,1)</f>
        <v>10-00023-0921115-1999</v>
      </c>
      <c r="K7" s="2" t="s">
        <v>137</v>
      </c>
      <c r="L7" s="8" t="str">
        <f>_xlfn.XLOOKUP(K7,Tabelle4[Vollständig],Tabelle4[Startpassnummer],"fehlt",0,1)</f>
        <v>10-00023-0921938-2000</v>
      </c>
      <c r="M7" s="2" t="s">
        <v>148</v>
      </c>
      <c r="N7" s="8" t="str">
        <f>_xlfn.XLOOKUP(M7,Tabelle4[Vollständig],Tabelle4[Startpassnummer],"fehlt",0,1)</f>
        <v>10-00023-0920025-1995</v>
      </c>
      <c r="O7" s="27"/>
      <c r="P7" s="1"/>
      <c r="Q7" s="1"/>
      <c r="R7" s="1"/>
      <c r="S7" s="1"/>
      <c r="T7" s="1"/>
      <c r="U7" s="1"/>
    </row>
    <row r="8" spans="1:25">
      <c r="A8" s="27"/>
      <c r="B8" s="7" t="s">
        <v>149</v>
      </c>
      <c r="C8" s="3" t="s">
        <v>147</v>
      </c>
      <c r="D8" s="4" t="str">
        <f>_xlfn.XLOOKUP(C8,Tabelle4[Vollständig],Tabelle4[Startpassnummer],"fehlt",0,1)</f>
        <v>10-00023-0920001-1996</v>
      </c>
      <c r="E8" s="3" t="s">
        <v>132</v>
      </c>
      <c r="F8" s="4" t="str">
        <f>_xlfn.XLOOKUP(E8,Tabelle4[Vollständig],Tabelle4[Startpassnummer],"fehlt",0,1)</f>
        <v>10-00023-0916438-1997</v>
      </c>
      <c r="G8" s="3" t="s">
        <v>150</v>
      </c>
      <c r="H8" s="4">
        <f>_xlfn.XLOOKUP(G8,Tabelle4[Vollständig],Tabelle4[Startpassnummer],"fehlt",0,1)</f>
        <v>0</v>
      </c>
      <c r="I8" s="3" t="s">
        <v>151</v>
      </c>
      <c r="J8" s="4" t="str">
        <f>_xlfn.XLOOKUP(I8,Tabelle4[Vollständig],Tabelle4[Startpassnummer],"fehlt",0,1)</f>
        <v>10-00023-0922185-1993</v>
      </c>
      <c r="K8" s="3" t="s">
        <v>148</v>
      </c>
      <c r="L8" s="8" t="str">
        <f>_xlfn.XLOOKUP(K8,Tabelle4[Vollständig],Tabelle4[Startpassnummer],"fehlt",0,1)</f>
        <v>10-00023-0920025-1995</v>
      </c>
      <c r="M8" s="3" t="s">
        <v>137</v>
      </c>
      <c r="N8" s="8" t="str">
        <f>_xlfn.XLOOKUP(M8,Tabelle4[Vollständig],Tabelle4[Startpassnummer],"fehlt",0,1)</f>
        <v>10-00023-0921938-2000</v>
      </c>
      <c r="O8" s="27"/>
      <c r="P8" s="1"/>
      <c r="Q8" s="1"/>
      <c r="R8" s="1"/>
      <c r="S8" s="1"/>
      <c r="T8" s="1"/>
      <c r="U8" s="1"/>
    </row>
    <row r="9" spans="1:25">
      <c r="A9" s="27"/>
      <c r="B9" s="7" t="s">
        <v>152</v>
      </c>
      <c r="C9" s="3" t="s">
        <v>148</v>
      </c>
      <c r="D9" s="4" t="str">
        <f>_xlfn.XLOOKUP(C9,Tabelle4[Vollständig],Tabelle4[Startpassnummer],"fehlt",0,1)</f>
        <v>10-00023-0920025-1995</v>
      </c>
      <c r="E9" s="3" t="s">
        <v>96</v>
      </c>
      <c r="F9" s="4" t="str">
        <f>_xlfn.XLOOKUP(E9,Tabelle4[Vollständig],Tabelle4[Startpassnummer],"fehlt",0,1)</f>
        <v>10-00023-0923071-2001</v>
      </c>
      <c r="G9" s="3" t="s">
        <v>139</v>
      </c>
      <c r="H9" s="4" t="str">
        <f>_xlfn.XLOOKUP(G9,Tabelle4[Vollständig],Tabelle4[Startpassnummer],"fehlt",0,1)</f>
        <v>10-00023-0921115-1999</v>
      </c>
      <c r="I9" s="3" t="s">
        <v>129</v>
      </c>
      <c r="J9" s="4" t="str">
        <f>_xlfn.XLOOKUP(I9,Tabelle4[Vollständig],Tabelle4[Startpassnummer],"fehlt",0,1)</f>
        <v>10-00023-0923390-1998</v>
      </c>
      <c r="K9" s="3" t="s">
        <v>138</v>
      </c>
      <c r="L9" s="8" t="str">
        <f>_xlfn.XLOOKUP(K9,Tabelle4[Vollständig],Tabelle4[Startpassnummer],"fehlt",0,1)</f>
        <v>10-00023-0905813-1985</v>
      </c>
      <c r="M9" s="3" t="s">
        <v>94</v>
      </c>
      <c r="N9" s="8" t="str">
        <f>_xlfn.XLOOKUP(M9,Tabelle4[Vollständig],Tabelle4[Startpassnummer],"fehlt",0,1)</f>
        <v>10-00023-0909713-1991</v>
      </c>
      <c r="O9" s="27"/>
      <c r="P9" s="1"/>
      <c r="Q9" s="1"/>
      <c r="R9" s="1"/>
      <c r="S9" s="1"/>
      <c r="T9" s="1"/>
      <c r="U9" s="1"/>
    </row>
    <row r="10" spans="1:25" s="1" customFormat="1" ht="15.75" thickBot="1">
      <c r="A10" s="27"/>
      <c r="B10" s="10" t="s">
        <v>63</v>
      </c>
      <c r="C10" s="11"/>
      <c r="D10" s="12" t="str">
        <f>_xlfn.XLOOKUP(C10,Tabelle4[Vollständig],Tabelle4[Startpassnummer],"fehlt",0,1)</f>
        <v>fehlt</v>
      </c>
      <c r="E10" s="11" t="s">
        <v>91</v>
      </c>
      <c r="F10" s="12" t="str">
        <f>_xlfn.XLOOKUP(E10,Tabelle4[Vollständig],Tabelle4[Startpassnummer],"fehlt",0,1)</f>
        <v>10-00023-0925218-2004</v>
      </c>
      <c r="G10" s="11" t="s">
        <v>153</v>
      </c>
      <c r="H10" s="12" t="str">
        <f>_xlfn.XLOOKUP(G10,Tabelle4[Vollständig],Tabelle4[Startpassnummer],"fehlt",0,1)</f>
        <v>10-00023-0921975-1991</v>
      </c>
      <c r="I10" s="11"/>
      <c r="J10" s="12" t="str">
        <f>_xlfn.XLOOKUP(I10,Tabelle4[Vollständig],Tabelle4[Startpassnummer],"fehlt",0,1)</f>
        <v>fehlt</v>
      </c>
      <c r="K10" s="11" t="s">
        <v>52</v>
      </c>
      <c r="L10" s="13" t="str">
        <f>_xlfn.XLOOKUP(K10,Tabelle4[Vollständig],Tabelle4[Startpassnummer],"fehlt",0,1)</f>
        <v>10-00023-0914271-1997</v>
      </c>
      <c r="M10" s="11"/>
      <c r="N10" s="13" t="str">
        <f>_xlfn.XLOOKUP(M10,Tabelle4[Vollständig],Tabelle4[Startpassnummer],"fehlt",0,1)</f>
        <v>fehlt</v>
      </c>
      <c r="O10" s="27"/>
    </row>
    <row r="11" spans="1:25" ht="18.600000000000001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9.45" customHeight="1" thickBot="1">
      <c r="A12" s="27"/>
      <c r="B12" s="234" t="s">
        <v>154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7"/>
      <c r="P12" s="1"/>
      <c r="Q12" s="1"/>
      <c r="R12" s="1"/>
      <c r="S12" s="1"/>
      <c r="T12" s="1"/>
      <c r="U12" s="1"/>
    </row>
    <row r="13" spans="1:25">
      <c r="A13" s="27"/>
      <c r="B13" s="173" t="s">
        <v>66</v>
      </c>
      <c r="C13" s="221" t="s">
        <v>93</v>
      </c>
      <c r="D13" s="221"/>
      <c r="E13" s="221" t="s">
        <v>96</v>
      </c>
      <c r="F13" s="221"/>
      <c r="G13" s="221" t="s">
        <v>137</v>
      </c>
      <c r="H13" s="221"/>
      <c r="I13" s="221" t="s">
        <v>137</v>
      </c>
      <c r="J13" s="221"/>
      <c r="K13" s="221" t="s">
        <v>137</v>
      </c>
      <c r="L13" s="222"/>
      <c r="M13" s="223" t="s">
        <v>137</v>
      </c>
      <c r="N13" s="224"/>
      <c r="O13" s="27"/>
      <c r="P13" s="1"/>
      <c r="Q13" s="1"/>
      <c r="R13" s="1"/>
      <c r="S13" s="1"/>
      <c r="T13" s="1"/>
      <c r="U13" s="1"/>
    </row>
    <row r="14" spans="1:25">
      <c r="A14" s="27"/>
      <c r="B14" s="174" t="s">
        <v>67</v>
      </c>
      <c r="C14" s="199" t="s">
        <v>103</v>
      </c>
      <c r="D14" s="199"/>
      <c r="E14" s="199"/>
      <c r="F14" s="199"/>
      <c r="G14" s="199" t="s">
        <v>138</v>
      </c>
      <c r="H14" s="199"/>
      <c r="I14" s="199" t="s">
        <v>93</v>
      </c>
      <c r="J14" s="199"/>
      <c r="K14" s="199" t="s">
        <v>94</v>
      </c>
      <c r="L14" s="201"/>
      <c r="M14" s="227" t="s">
        <v>101</v>
      </c>
      <c r="N14" s="228"/>
      <c r="O14" s="27"/>
      <c r="P14" s="1"/>
      <c r="Q14" s="1"/>
      <c r="R14" s="1"/>
      <c r="S14" s="1"/>
      <c r="T14" s="1"/>
      <c r="U14" s="1"/>
    </row>
    <row r="15" spans="1:25">
      <c r="A15" s="27"/>
      <c r="B15" s="175" t="s">
        <v>70</v>
      </c>
      <c r="C15" s="203" t="s">
        <v>147</v>
      </c>
      <c r="D15" s="203"/>
      <c r="E15" s="203" t="s">
        <v>147</v>
      </c>
      <c r="F15" s="203"/>
      <c r="G15" s="203"/>
      <c r="H15" s="203"/>
      <c r="I15" s="203" t="s">
        <v>129</v>
      </c>
      <c r="J15" s="203"/>
      <c r="K15" s="203" t="s">
        <v>93</v>
      </c>
      <c r="L15" s="205"/>
      <c r="M15" s="225" t="s">
        <v>153</v>
      </c>
      <c r="N15" s="226"/>
      <c r="O15" s="27"/>
      <c r="P15" s="1"/>
      <c r="Q15" s="1"/>
      <c r="R15" s="1"/>
      <c r="S15" s="1"/>
      <c r="T15" s="1"/>
      <c r="U15" s="1"/>
    </row>
    <row r="16" spans="1:25">
      <c r="A16" s="27"/>
      <c r="B16" s="174" t="s">
        <v>73</v>
      </c>
      <c r="C16" s="199" t="s">
        <v>148</v>
      </c>
      <c r="D16" s="199"/>
      <c r="E16" s="199" t="s">
        <v>91</v>
      </c>
      <c r="F16" s="199"/>
      <c r="G16" s="199" t="s">
        <v>130</v>
      </c>
      <c r="H16" s="199"/>
      <c r="I16" s="199" t="s">
        <v>139</v>
      </c>
      <c r="J16" s="199"/>
      <c r="K16" s="199" t="s">
        <v>138</v>
      </c>
      <c r="L16" s="201"/>
      <c r="M16" s="227" t="s">
        <v>129</v>
      </c>
      <c r="N16" s="228"/>
      <c r="O16" s="27"/>
      <c r="P16" s="1"/>
      <c r="Q16" s="1"/>
      <c r="R16" s="1"/>
      <c r="S16" s="1"/>
      <c r="T16" s="1"/>
      <c r="U16" s="1"/>
    </row>
    <row r="17" spans="1:25">
      <c r="A17" s="27"/>
      <c r="B17" s="175" t="s">
        <v>74</v>
      </c>
      <c r="C17" s="203"/>
      <c r="D17" s="203"/>
      <c r="E17" s="203" t="s">
        <v>132</v>
      </c>
      <c r="F17" s="203"/>
      <c r="G17" s="203" t="s">
        <v>139</v>
      </c>
      <c r="H17" s="203"/>
      <c r="I17" s="203"/>
      <c r="J17" s="203"/>
      <c r="K17" s="203" t="s">
        <v>130</v>
      </c>
      <c r="L17" s="205"/>
      <c r="M17" s="225" t="s">
        <v>147</v>
      </c>
      <c r="N17" s="226"/>
      <c r="O17" s="27"/>
      <c r="P17" s="1"/>
      <c r="Q17" s="1"/>
      <c r="R17" s="1"/>
      <c r="S17" s="1"/>
      <c r="T17" s="1"/>
      <c r="U17" s="1"/>
    </row>
    <row r="18" spans="1:25">
      <c r="A18" s="27"/>
      <c r="B18" s="174" t="s">
        <v>76</v>
      </c>
      <c r="C18" s="199"/>
      <c r="D18" s="199"/>
      <c r="E18" s="199"/>
      <c r="F18" s="199"/>
      <c r="G18" s="199" t="s">
        <v>153</v>
      </c>
      <c r="H18" s="199"/>
      <c r="I18" s="199" t="s">
        <v>151</v>
      </c>
      <c r="J18" s="199"/>
      <c r="K18" s="201"/>
      <c r="L18" s="231"/>
      <c r="M18" s="236" t="s">
        <v>134</v>
      </c>
      <c r="N18" s="237"/>
      <c r="O18" s="27"/>
      <c r="P18" s="1"/>
      <c r="Q18" s="1"/>
      <c r="R18" s="1"/>
      <c r="S18" s="1"/>
      <c r="T18" s="1"/>
      <c r="U18" s="1"/>
    </row>
    <row r="19" spans="1:25">
      <c r="A19" s="27"/>
      <c r="B19" s="175" t="s">
        <v>78</v>
      </c>
      <c r="C19" s="203"/>
      <c r="D19" s="203"/>
      <c r="E19" s="203"/>
      <c r="F19" s="203"/>
      <c r="G19" s="203" t="s">
        <v>155</v>
      </c>
      <c r="H19" s="203"/>
      <c r="I19" s="203" t="s">
        <v>156</v>
      </c>
      <c r="J19" s="203"/>
      <c r="K19" s="205" t="s">
        <v>139</v>
      </c>
      <c r="L19" s="238"/>
      <c r="M19" s="225" t="s">
        <v>148</v>
      </c>
      <c r="N19" s="226"/>
      <c r="O19" s="27"/>
      <c r="P19" s="1"/>
      <c r="Q19" s="1"/>
      <c r="R19" s="1"/>
      <c r="S19" s="1"/>
      <c r="T19" s="1"/>
      <c r="U19" s="1"/>
    </row>
    <row r="20" spans="1:25">
      <c r="A20" s="27"/>
      <c r="B20" s="174" t="s">
        <v>80</v>
      </c>
      <c r="C20" s="199"/>
      <c r="D20" s="199"/>
      <c r="E20" s="199"/>
      <c r="F20" s="199"/>
      <c r="G20" s="199" t="s">
        <v>150</v>
      </c>
      <c r="H20" s="199"/>
      <c r="I20" s="199" t="s">
        <v>146</v>
      </c>
      <c r="J20" s="199"/>
      <c r="K20" s="201" t="s">
        <v>153</v>
      </c>
      <c r="L20" s="231"/>
      <c r="M20" s="236"/>
      <c r="N20" s="237"/>
      <c r="O20" s="27"/>
      <c r="P20" s="1"/>
      <c r="Q20" s="1"/>
      <c r="R20" s="1"/>
      <c r="S20" s="1"/>
      <c r="T20" s="1"/>
      <c r="U20" s="1"/>
    </row>
    <row r="21" spans="1:25">
      <c r="A21" s="27"/>
      <c r="B21" s="175" t="s">
        <v>81</v>
      </c>
      <c r="C21" s="203"/>
      <c r="D21" s="203"/>
      <c r="E21" s="203"/>
      <c r="F21" s="203"/>
      <c r="G21" s="203" t="s">
        <v>146</v>
      </c>
      <c r="H21" s="203"/>
      <c r="I21" s="203" t="s">
        <v>101</v>
      </c>
      <c r="J21" s="203"/>
      <c r="K21" s="203" t="s">
        <v>155</v>
      </c>
      <c r="L21" s="205"/>
      <c r="M21" s="225"/>
      <c r="N21" s="226"/>
      <c r="O21" s="27"/>
      <c r="P21" s="1"/>
      <c r="Q21" s="1"/>
      <c r="R21" s="1"/>
      <c r="S21" s="1"/>
      <c r="T21" s="1"/>
      <c r="U21" s="1"/>
    </row>
    <row r="22" spans="1:25">
      <c r="A22" s="27"/>
      <c r="B22" s="174" t="s">
        <v>82</v>
      </c>
      <c r="C22" s="199"/>
      <c r="D22" s="199"/>
      <c r="E22" s="199"/>
      <c r="F22" s="199"/>
      <c r="G22" s="199"/>
      <c r="H22" s="199"/>
      <c r="I22" s="199" t="s">
        <v>96</v>
      </c>
      <c r="J22" s="199"/>
      <c r="K22" s="199" t="s">
        <v>151</v>
      </c>
      <c r="L22" s="201"/>
      <c r="M22" s="236"/>
      <c r="N22" s="237"/>
      <c r="O22" s="27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27"/>
      <c r="B23" s="175" t="s">
        <v>83</v>
      </c>
      <c r="C23" s="203"/>
      <c r="D23" s="203"/>
      <c r="E23" s="203"/>
      <c r="F23" s="203"/>
      <c r="G23" s="203"/>
      <c r="H23" s="203"/>
      <c r="I23" s="203" t="s">
        <v>132</v>
      </c>
      <c r="J23" s="203"/>
      <c r="K23" s="203" t="s">
        <v>156</v>
      </c>
      <c r="L23" s="205"/>
      <c r="M23" s="225"/>
      <c r="N23" s="226"/>
      <c r="O23" s="27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27"/>
      <c r="B24" s="174" t="s">
        <v>84</v>
      </c>
      <c r="C24" s="199"/>
      <c r="D24" s="199"/>
      <c r="E24" s="199"/>
      <c r="F24" s="199"/>
      <c r="G24" s="199"/>
      <c r="H24" s="199"/>
      <c r="I24" s="199"/>
      <c r="J24" s="199"/>
      <c r="K24" s="199" t="s">
        <v>101</v>
      </c>
      <c r="L24" s="201"/>
      <c r="M24" s="236"/>
      <c r="N24" s="237"/>
      <c r="O24" s="27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27"/>
      <c r="B25" s="175" t="s">
        <v>86</v>
      </c>
      <c r="C25" s="203"/>
      <c r="D25" s="203"/>
      <c r="E25" s="203"/>
      <c r="F25" s="203"/>
      <c r="G25" s="203"/>
      <c r="H25" s="203"/>
      <c r="I25" s="203"/>
      <c r="J25" s="203"/>
      <c r="K25" s="203" t="s">
        <v>148</v>
      </c>
      <c r="L25" s="205"/>
      <c r="M25" s="225"/>
      <c r="N25" s="226"/>
      <c r="O25" s="27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27"/>
      <c r="B26" s="174" t="s">
        <v>87</v>
      </c>
      <c r="C26" s="199"/>
      <c r="D26" s="199"/>
      <c r="E26" s="199"/>
      <c r="F26" s="199"/>
      <c r="G26" s="199"/>
      <c r="H26" s="199"/>
      <c r="I26" s="199"/>
      <c r="J26" s="199"/>
      <c r="K26" s="199" t="s">
        <v>157</v>
      </c>
      <c r="L26" s="201"/>
      <c r="M26" s="236"/>
      <c r="N26" s="237"/>
      <c r="O26" s="27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thickBot="1">
      <c r="A27" s="27"/>
      <c r="B27" s="176" t="s">
        <v>88</v>
      </c>
      <c r="C27" s="229"/>
      <c r="D27" s="229"/>
      <c r="E27" s="229"/>
      <c r="F27" s="229"/>
      <c r="G27" s="229"/>
      <c r="H27" s="229"/>
      <c r="I27" s="229"/>
      <c r="J27" s="229"/>
      <c r="K27" s="229"/>
      <c r="L27" s="230"/>
      <c r="M27" s="232"/>
      <c r="N27" s="233"/>
      <c r="O27" s="27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8.600000000000001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P57" s="1"/>
      <c r="Q57" s="1"/>
      <c r="R57" s="1"/>
      <c r="S57" s="1"/>
      <c r="T57" s="1"/>
      <c r="U57" s="1"/>
      <c r="V57" s="1"/>
      <c r="W57" s="1"/>
      <c r="X57" s="1"/>
      <c r="Y57" s="1"/>
    </row>
  </sheetData>
  <protectedRanges>
    <protectedRange algorithmName="SHA-512" hashValue="TpEClvO2KwzysVr++W8b3645hHYJQDf9VuoUXwFAA6pUbPnOGKO7cREfGGJFo+lx4/DvaHObrjhIFX6g4JtBRQ==" saltValue="C+gtqnLjtebEEhDZi+hHIw==" spinCount="100000" sqref="B8:C9 E8:L9 D8:D10 B3:L7 M7:N9" name="Bereich1"/>
    <protectedRange algorithmName="SHA-512" hashValue="TpEClvO2KwzysVr++W8b3645hHYJQDf9VuoUXwFAA6pUbPnOGKO7cREfGGJFo+lx4/DvaHObrjhIFX6g4JtBRQ==" saltValue="C+gtqnLjtebEEhDZi+hHIw==" spinCount="100000" sqref="M3:N6" name="Bereich1_1"/>
  </protectedRanges>
  <mergeCells count="110">
    <mergeCell ref="M27:N27"/>
    <mergeCell ref="B12:N12"/>
    <mergeCell ref="M22:N22"/>
    <mergeCell ref="M23:N23"/>
    <mergeCell ref="M24:N24"/>
    <mergeCell ref="M25:N25"/>
    <mergeCell ref="M26:N26"/>
    <mergeCell ref="M18:N18"/>
    <mergeCell ref="M19:N19"/>
    <mergeCell ref="M20:N20"/>
    <mergeCell ref="M21:N21"/>
    <mergeCell ref="M14:N14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M5:N5"/>
    <mergeCell ref="M13:N13"/>
    <mergeCell ref="M15:N15"/>
    <mergeCell ref="M16:N16"/>
    <mergeCell ref="M17:N17"/>
    <mergeCell ref="I26:J26"/>
    <mergeCell ref="K26:L26"/>
    <mergeCell ref="C27:D27"/>
    <mergeCell ref="E27:F27"/>
    <mergeCell ref="G27:H27"/>
    <mergeCell ref="I27:J27"/>
    <mergeCell ref="K27:L27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7:D17"/>
    <mergeCell ref="E17:F17"/>
    <mergeCell ref="C14:D14"/>
    <mergeCell ref="E14:F14"/>
    <mergeCell ref="G14:H14"/>
    <mergeCell ref="C5:D5"/>
    <mergeCell ref="E5:F5"/>
    <mergeCell ref="G5:H5"/>
    <mergeCell ref="I3:J3"/>
    <mergeCell ref="K3:L3"/>
    <mergeCell ref="I4:J4"/>
    <mergeCell ref="K4:L4"/>
    <mergeCell ref="I5:J5"/>
    <mergeCell ref="K5:L5"/>
    <mergeCell ref="I13:J13"/>
    <mergeCell ref="K13:L13"/>
    <mergeCell ref="C13:D13"/>
    <mergeCell ref="E13:F13"/>
    <mergeCell ref="G13:H13"/>
    <mergeCell ref="A1:O1"/>
    <mergeCell ref="C3:D3"/>
    <mergeCell ref="E3:F3"/>
    <mergeCell ref="G3:H3"/>
    <mergeCell ref="C4:D4"/>
    <mergeCell ref="E4:F4"/>
    <mergeCell ref="G4:H4"/>
    <mergeCell ref="M3:N3"/>
    <mergeCell ref="M4:N4"/>
  </mergeCells>
  <phoneticPr fontId="1" type="noConversion"/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D9E711-C12C-4485-A48A-CC77E9FB35BB}">
          <x14:formula1>
            <xm:f>Daten!$D$2:$D$195</xm:f>
          </x14:formula1>
          <xm:sqref>M7:M10 K7:K10 I7:I10 G7:G10 E7:E10 C7:C10 C13:M27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8487-6319-4210-AFD6-C04109B2DFFC}">
  <dimension ref="A1:AA59"/>
  <sheetViews>
    <sheetView topLeftCell="B3" zoomScale="79" workbookViewId="0">
      <selection activeCell="K11" sqref="K11"/>
    </sheetView>
  </sheetViews>
  <sheetFormatPr defaultColWidth="11.42578125" defaultRowHeight="15"/>
  <cols>
    <col min="1" max="1" width="3.42578125" customWidth="1"/>
    <col min="2" max="2" width="12.7109375" bestFit="1" customWidth="1"/>
    <col min="3" max="3" width="17.28515625" bestFit="1" customWidth="1"/>
    <col min="4" max="4" width="21.42578125" customWidth="1"/>
    <col min="5" max="5" width="19.5703125" bestFit="1" customWidth="1"/>
    <col min="6" max="7" width="23.7109375" customWidth="1"/>
    <col min="8" max="8" width="21.42578125" customWidth="1"/>
    <col min="9" max="9" width="18.28515625" bestFit="1" customWidth="1"/>
    <col min="10" max="10" width="21.42578125" customWidth="1"/>
    <col min="11" max="11" width="23.28515625" bestFit="1" customWidth="1"/>
    <col min="12" max="12" width="21.42578125" customWidth="1"/>
    <col min="13" max="13" width="3.42578125" customWidth="1"/>
  </cols>
  <sheetData>
    <row r="1" spans="1:27" s="1" customFormat="1" ht="42" customHeight="1">
      <c r="A1" s="183" t="s">
        <v>35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27" ht="18.600000000000001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>
      <c r="A3" s="27"/>
      <c r="B3" s="40" t="s">
        <v>1</v>
      </c>
      <c r="C3" s="194" t="s">
        <v>158</v>
      </c>
      <c r="D3" s="195"/>
      <c r="E3" s="192" t="s">
        <v>141</v>
      </c>
      <c r="F3" s="193"/>
      <c r="G3" s="194" t="s">
        <v>159</v>
      </c>
      <c r="H3" s="195"/>
      <c r="I3" s="194" t="s">
        <v>160</v>
      </c>
      <c r="J3" s="195"/>
      <c r="K3" s="194" t="s">
        <v>161</v>
      </c>
      <c r="L3" s="196"/>
      <c r="M3" s="2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27"/>
      <c r="B4" s="38" t="s">
        <v>23</v>
      </c>
      <c r="C4" s="187">
        <v>45438</v>
      </c>
      <c r="D4" s="188"/>
      <c r="E4" s="187">
        <v>45473</v>
      </c>
      <c r="F4" s="188"/>
      <c r="G4" s="187">
        <v>45487</v>
      </c>
      <c r="H4" s="188"/>
      <c r="I4" s="187">
        <v>45515</v>
      </c>
      <c r="J4" s="188"/>
      <c r="K4" s="187">
        <v>45536</v>
      </c>
      <c r="L4" s="197"/>
      <c r="M4" s="2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27"/>
      <c r="B5" s="41" t="s">
        <v>24</v>
      </c>
      <c r="C5" s="185">
        <f>C4-4</f>
        <v>45434</v>
      </c>
      <c r="D5" s="186"/>
      <c r="E5" s="185">
        <f>E4-4</f>
        <v>45469</v>
      </c>
      <c r="F5" s="186"/>
      <c r="G5" s="185">
        <f>G4-3</f>
        <v>45484</v>
      </c>
      <c r="H5" s="186"/>
      <c r="I5" s="185">
        <f>I4-4</f>
        <v>45511</v>
      </c>
      <c r="J5" s="186"/>
      <c r="K5" s="185">
        <f>K4-4</f>
        <v>45532</v>
      </c>
      <c r="L5" s="186"/>
      <c r="M5" s="2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s="18" customFormat="1" ht="24" customHeight="1">
      <c r="A6" s="28"/>
      <c r="B6" s="20"/>
      <c r="C6" s="15" t="s">
        <v>49</v>
      </c>
      <c r="D6" s="16" t="s">
        <v>50</v>
      </c>
      <c r="E6" s="15" t="s">
        <v>49</v>
      </c>
      <c r="F6" s="16" t="s">
        <v>50</v>
      </c>
      <c r="G6" s="15" t="s">
        <v>49</v>
      </c>
      <c r="H6" s="16" t="s">
        <v>50</v>
      </c>
      <c r="I6" s="15" t="s">
        <v>49</v>
      </c>
      <c r="J6" s="16" t="s">
        <v>50</v>
      </c>
      <c r="K6" s="15" t="s">
        <v>49</v>
      </c>
      <c r="L6" s="24" t="s">
        <v>50</v>
      </c>
      <c r="M6" s="28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>
      <c r="A7" s="27"/>
      <c r="B7" s="7" t="s">
        <v>162</v>
      </c>
      <c r="C7" s="2" t="s">
        <v>163</v>
      </c>
      <c r="D7" s="4" t="str">
        <f>_xlfn.XLOOKUP(C7,Tabelle4[Vollständig],Tabelle4[Startpassnummer],"fehlt",0,1)</f>
        <v>10-00023-0924304-1996</v>
      </c>
      <c r="E7" s="2" t="s">
        <v>116</v>
      </c>
      <c r="F7" s="4">
        <f>_xlfn.XLOOKUP(E7,Tabelle4[Vollständig],Tabelle4[Startpassnummer],"fehlt",0,1)</f>
        <v>0</v>
      </c>
      <c r="G7" s="2" t="s">
        <v>164</v>
      </c>
      <c r="H7" s="4">
        <f>_xlfn.XLOOKUP(G7,Tabelle4[Vollständig],Tabelle4[Startpassnummer],"fehlt",0,1)</f>
        <v>0</v>
      </c>
      <c r="I7" s="2" t="s">
        <v>121</v>
      </c>
      <c r="J7" s="4" t="str">
        <f>_xlfn.XLOOKUP(I7,Tabelle4[Vollständig],Tabelle4[Startpassnummer],"fehlt",0,1)</f>
        <v>10-00023-0921965-1984</v>
      </c>
      <c r="K7" s="2" t="s">
        <v>121</v>
      </c>
      <c r="L7" s="8" t="str">
        <f>_xlfn.XLOOKUP(K7,Tabelle4[Vollständig],Tabelle4[Startpassnummer],"fehlt",0,1)</f>
        <v>10-00023-0921965-1984</v>
      </c>
      <c r="M7" s="2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27"/>
      <c r="B8" s="7" t="s">
        <v>165</v>
      </c>
      <c r="C8" s="3" t="s">
        <v>113</v>
      </c>
      <c r="D8" s="4" t="str">
        <f>_xlfn.XLOOKUP(C8,Tabelle4[Vollständig],Tabelle4[Startpassnummer],"fehlt",0,1)</f>
        <v>10-00023-0924194-1997</v>
      </c>
      <c r="E8" s="3" t="s">
        <v>166</v>
      </c>
      <c r="F8" s="4" t="str">
        <f>_xlfn.XLOOKUP(E8,Tabelle4[Vollständig],Tabelle4[Startpassnummer],"fehlt",0,1)</f>
        <v>10-00023-0036001-1985</v>
      </c>
      <c r="G8" s="3" t="s">
        <v>123</v>
      </c>
      <c r="H8" s="4" t="str">
        <f>_xlfn.XLOOKUP(G8,Tabelle4[Vollständig],Tabelle4[Startpassnummer],"fehlt",0,1)</f>
        <v>10-00023-0922400-1988</v>
      </c>
      <c r="I8" s="3" t="s">
        <v>167</v>
      </c>
      <c r="J8" s="5">
        <f>_xlfn.XLOOKUP(I8,Tabelle4[Vollständig],Tabelle4[Startpassnummer],"fehlt",0,1)</f>
        <v>0</v>
      </c>
      <c r="K8" s="3" t="s">
        <v>168</v>
      </c>
      <c r="L8" s="8">
        <f>_xlfn.XLOOKUP(K8,Tabelle4[Vollständig],Tabelle4[Startpassnummer],"fehlt",0,1)</f>
        <v>0</v>
      </c>
      <c r="M8" s="2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27"/>
      <c r="B9" s="7" t="s">
        <v>169</v>
      </c>
      <c r="C9" s="3" t="s">
        <v>170</v>
      </c>
      <c r="D9" s="4">
        <f>_xlfn.XLOOKUP(C9,Tabelle4[Vollständig],Tabelle4[Startpassnummer],"fehlt",0,1)</f>
        <v>0</v>
      </c>
      <c r="E9" s="3" t="s">
        <v>117</v>
      </c>
      <c r="F9" s="4" t="str">
        <f>_xlfn.XLOOKUP(E9,Tabelle4[Vollständig],Tabelle4[Startpassnummer],"fehlt",0,1)</f>
        <v>10-00023-0918915-1992</v>
      </c>
      <c r="G9" s="3" t="s">
        <v>171</v>
      </c>
      <c r="H9" s="4" t="str">
        <f>_xlfn.XLOOKUP(G9,Tabelle4[Vollständig],Tabelle4[Startpassnummer],"fehlt",0,1)</f>
        <v>10-00023-0924152-1993</v>
      </c>
      <c r="I9" s="3" t="s">
        <v>163</v>
      </c>
      <c r="J9" s="5" t="str">
        <f>_xlfn.XLOOKUP(I9,Tabelle4[Vollständig],Tabelle4[Startpassnummer],"fehlt",0,1)</f>
        <v>10-00023-0924304-1996</v>
      </c>
      <c r="K9" s="3" t="s">
        <v>79</v>
      </c>
      <c r="L9" s="8" t="str">
        <f>_xlfn.XLOOKUP(K9,Tabelle4[Vollständig],Tabelle4[Startpassnummer],"fehlt",0,1)</f>
        <v>10-00023-0057845-1988</v>
      </c>
      <c r="M9" s="2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27"/>
      <c r="B10" s="7" t="s">
        <v>172</v>
      </c>
      <c r="C10" s="3" t="s">
        <v>173</v>
      </c>
      <c r="D10" s="4" t="str">
        <f>_xlfn.XLOOKUP(C10,Tabelle4[Vollständig],Tabelle4[Startpassnummer],"fehlt",0,1)</f>
        <v>10-00023-0918792-1991</v>
      </c>
      <c r="E10" s="3" t="s">
        <v>119</v>
      </c>
      <c r="F10" s="4" t="str">
        <f>_xlfn.XLOOKUP(E10,Tabelle4[Vollständig],Tabelle4[Startpassnummer],"fehlt",0,1)</f>
        <v>10-00023-0922592-1993</v>
      </c>
      <c r="G10" s="3" t="s">
        <v>113</v>
      </c>
      <c r="H10" s="4" t="str">
        <f>_xlfn.XLOOKUP(G10,Tabelle4[Vollständig],Tabelle4[Startpassnummer],"fehlt",0,1)</f>
        <v>10-00023-0924194-1997</v>
      </c>
      <c r="I10" s="3" t="s">
        <v>168</v>
      </c>
      <c r="J10" s="4">
        <f>_xlfn.XLOOKUP(I10,Tabelle4[Vollständig],Tabelle4[Startpassnummer],"fehlt",0,1)</f>
        <v>0</v>
      </c>
      <c r="K10" s="3" t="s">
        <v>174</v>
      </c>
      <c r="L10" s="8" t="str">
        <f>_xlfn.XLOOKUP(K10,Tabelle4[Vollständig],Tabelle4[Startpassnummer],"fehlt",0,1)</f>
        <v>10-00023-0917955-1981</v>
      </c>
      <c r="M10" s="2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27"/>
      <c r="B11" s="10" t="s">
        <v>63</v>
      </c>
      <c r="C11" s="11"/>
      <c r="D11" s="12" t="str">
        <f>_xlfn.XLOOKUP(C11,Tabelle4[Vollständig],Tabelle4[Startpassnummer],"fehlt",0,1)</f>
        <v>fehlt</v>
      </c>
      <c r="E11" s="11"/>
      <c r="F11" s="12" t="str">
        <f>_xlfn.XLOOKUP(E11,Tabelle4[Vollständig],Tabelle4[Startpassnummer],"fehlt",0,1)</f>
        <v>fehlt</v>
      </c>
      <c r="G11" s="11"/>
      <c r="H11" s="12" t="str">
        <f>_xlfn.XLOOKUP(G11,Tabelle4[Vollständig],Tabelle4[Startpassnummer],"fehlt",0,1)</f>
        <v>fehlt</v>
      </c>
      <c r="I11" s="11"/>
      <c r="J11" s="12" t="str">
        <f>_xlfn.XLOOKUP(I11,Tabelle4[Vollständig],Tabelle4[Startpassnummer],"fehlt",0,1)</f>
        <v>fehlt</v>
      </c>
      <c r="K11" s="11"/>
      <c r="L11" s="13" t="str">
        <f>_xlfn.XLOOKUP(K11,Tabelle4[Vollständig],Tabelle4[Startpassnummer],"fehlt",0,1)</f>
        <v>fehlt</v>
      </c>
      <c r="M11" s="2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600000000000001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7" ht="29.45" customHeight="1" thickBot="1">
      <c r="A13" s="27"/>
      <c r="B13" s="217" t="s">
        <v>175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1"/>
      <c r="M13" s="2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27"/>
      <c r="B14" s="21" t="s">
        <v>66</v>
      </c>
      <c r="C14" s="209"/>
      <c r="D14" s="209"/>
      <c r="E14" s="209"/>
      <c r="F14" s="209"/>
      <c r="G14" s="209"/>
      <c r="H14" s="209"/>
      <c r="I14" s="209"/>
      <c r="J14" s="209"/>
      <c r="K14" s="209" t="s">
        <v>168</v>
      </c>
      <c r="L14" s="210"/>
      <c r="M14" s="2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27"/>
      <c r="B15" s="9" t="s">
        <v>67</v>
      </c>
      <c r="C15" s="199"/>
      <c r="D15" s="199"/>
      <c r="E15" s="199"/>
      <c r="F15" s="199"/>
      <c r="G15" s="199"/>
      <c r="H15" s="199"/>
      <c r="I15" s="199"/>
      <c r="J15" s="199"/>
      <c r="K15" s="199" t="s">
        <v>72</v>
      </c>
      <c r="L15" s="200"/>
      <c r="M15" s="2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45" customHeight="1">
      <c r="A16" s="27"/>
      <c r="B16" s="22" t="s">
        <v>70</v>
      </c>
      <c r="C16" s="203" t="s">
        <v>124</v>
      </c>
      <c r="D16" s="203"/>
      <c r="E16" s="205" t="s">
        <v>119</v>
      </c>
      <c r="F16" s="206"/>
      <c r="G16" s="203" t="s">
        <v>77</v>
      </c>
      <c r="H16" s="203"/>
      <c r="I16" s="203" t="s">
        <v>77</v>
      </c>
      <c r="J16" s="203"/>
      <c r="K16" s="203"/>
      <c r="L16" s="203"/>
      <c r="M16" s="2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27"/>
      <c r="B17" s="9" t="s">
        <v>73</v>
      </c>
      <c r="C17" s="199" t="s">
        <v>77</v>
      </c>
      <c r="D17" s="199"/>
      <c r="E17" s="201" t="s">
        <v>168</v>
      </c>
      <c r="F17" s="202"/>
      <c r="G17" s="239"/>
      <c r="H17" s="239"/>
      <c r="I17" s="199" t="s">
        <v>168</v>
      </c>
      <c r="J17" s="199"/>
      <c r="K17" s="199" t="s">
        <v>124</v>
      </c>
      <c r="L17" s="200"/>
      <c r="M17" s="2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27"/>
      <c r="B18" s="22" t="s">
        <v>74</v>
      </c>
      <c r="C18" s="203" t="s">
        <v>168</v>
      </c>
      <c r="D18" s="203"/>
      <c r="E18" s="240" t="s">
        <v>166</v>
      </c>
      <c r="F18" s="206"/>
      <c r="G18" s="203" t="s">
        <v>113</v>
      </c>
      <c r="H18" s="203"/>
      <c r="I18" s="203" t="s">
        <v>117</v>
      </c>
      <c r="J18" s="203"/>
      <c r="K18" s="203" t="s">
        <v>117</v>
      </c>
      <c r="L18" s="204"/>
      <c r="M18" s="2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27"/>
      <c r="B19" s="9" t="s">
        <v>76</v>
      </c>
      <c r="C19" s="199" t="s">
        <v>163</v>
      </c>
      <c r="D19" s="199"/>
      <c r="E19" s="201" t="s">
        <v>121</v>
      </c>
      <c r="F19" s="202"/>
      <c r="G19" s="199" t="s">
        <v>79</v>
      </c>
      <c r="H19" s="199"/>
      <c r="I19" s="199" t="s">
        <v>121</v>
      </c>
      <c r="J19" s="199"/>
      <c r="K19" s="201" t="s">
        <v>166</v>
      </c>
      <c r="L19" s="207"/>
      <c r="M19" s="2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27"/>
      <c r="B20" s="22" t="s">
        <v>78</v>
      </c>
      <c r="C20" s="203" t="s">
        <v>113</v>
      </c>
      <c r="D20" s="203"/>
      <c r="E20" s="203" t="s">
        <v>117</v>
      </c>
      <c r="F20" s="203"/>
      <c r="G20" s="203" t="s">
        <v>119</v>
      </c>
      <c r="H20" s="203"/>
      <c r="I20" s="203" t="s">
        <v>176</v>
      </c>
      <c r="J20" s="203"/>
      <c r="K20" s="205" t="s">
        <v>56</v>
      </c>
      <c r="L20" s="208"/>
      <c r="M20" s="2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27"/>
      <c r="B21" s="9" t="s">
        <v>80</v>
      </c>
      <c r="C21" s="199" t="s">
        <v>174</v>
      </c>
      <c r="D21" s="199"/>
      <c r="E21" s="199" t="s">
        <v>177</v>
      </c>
      <c r="F21" s="199"/>
      <c r="G21" s="199" t="s">
        <v>178</v>
      </c>
      <c r="H21" s="199"/>
      <c r="I21" s="199" t="s">
        <v>163</v>
      </c>
      <c r="J21" s="199"/>
      <c r="K21" s="201" t="s">
        <v>121</v>
      </c>
      <c r="L21" s="207"/>
      <c r="M21" s="2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27"/>
      <c r="B22" s="22" t="s">
        <v>81</v>
      </c>
      <c r="C22" s="203" t="s">
        <v>178</v>
      </c>
      <c r="D22" s="203"/>
      <c r="E22" s="203" t="s">
        <v>79</v>
      </c>
      <c r="F22" s="203"/>
      <c r="G22" s="203"/>
      <c r="H22" s="203"/>
      <c r="I22" s="203" t="s">
        <v>178</v>
      </c>
      <c r="J22" s="203"/>
      <c r="K22" s="203" t="s">
        <v>79</v>
      </c>
      <c r="L22" s="204"/>
      <c r="M22" s="2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27"/>
      <c r="B23" s="9" t="s">
        <v>82</v>
      </c>
      <c r="C23" s="199" t="s">
        <v>179</v>
      </c>
      <c r="D23" s="199"/>
      <c r="E23" s="199" t="s">
        <v>178</v>
      </c>
      <c r="F23" s="199"/>
      <c r="G23" s="199" t="s">
        <v>123</v>
      </c>
      <c r="H23" s="199"/>
      <c r="I23" s="199" t="s">
        <v>177</v>
      </c>
      <c r="J23" s="199"/>
      <c r="K23" s="199"/>
      <c r="L23" s="200"/>
      <c r="M23" s="2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27"/>
      <c r="B24" s="22" t="s">
        <v>83</v>
      </c>
      <c r="C24" s="203"/>
      <c r="D24" s="203"/>
      <c r="E24" s="203" t="s">
        <v>124</v>
      </c>
      <c r="F24" s="203"/>
      <c r="G24" s="203" t="s">
        <v>170</v>
      </c>
      <c r="H24" s="203"/>
      <c r="I24" s="203" t="s">
        <v>167</v>
      </c>
      <c r="J24" s="203"/>
      <c r="K24" s="203" t="s">
        <v>178</v>
      </c>
      <c r="L24" s="204"/>
      <c r="M24" s="2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27"/>
      <c r="B25" s="9" t="s">
        <v>84</v>
      </c>
      <c r="C25" s="199"/>
      <c r="D25" s="199"/>
      <c r="E25" s="199" t="s">
        <v>116</v>
      </c>
      <c r="F25" s="199"/>
      <c r="G25" s="199"/>
      <c r="H25" s="199"/>
      <c r="I25" s="199" t="s">
        <v>170</v>
      </c>
      <c r="J25" s="199"/>
      <c r="K25" s="199" t="s">
        <v>176</v>
      </c>
      <c r="L25" s="200"/>
      <c r="M25" s="2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27"/>
      <c r="B26" s="22" t="s">
        <v>86</v>
      </c>
      <c r="C26" s="203"/>
      <c r="D26" s="203"/>
      <c r="E26" s="203"/>
      <c r="F26" s="203"/>
      <c r="G26" s="203"/>
      <c r="H26" s="203"/>
      <c r="I26" s="203" t="s">
        <v>180</v>
      </c>
      <c r="J26" s="203"/>
      <c r="K26" s="203" t="s">
        <v>174</v>
      </c>
      <c r="L26" s="204"/>
      <c r="M26" s="2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27"/>
      <c r="B27" s="9" t="s">
        <v>87</v>
      </c>
      <c r="C27" s="199"/>
      <c r="D27" s="199"/>
      <c r="E27" s="199"/>
      <c r="F27" s="199"/>
      <c r="G27" s="199"/>
      <c r="H27" s="199"/>
      <c r="I27" s="199"/>
      <c r="J27" s="199"/>
      <c r="K27" s="199" t="s">
        <v>177</v>
      </c>
      <c r="L27" s="200"/>
      <c r="M27" s="2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thickBot="1">
      <c r="A28" s="27"/>
      <c r="B28" s="23" t="s">
        <v>88</v>
      </c>
      <c r="C28" s="213"/>
      <c r="D28" s="213"/>
      <c r="E28" s="213"/>
      <c r="F28" s="213"/>
      <c r="G28" s="213"/>
      <c r="H28" s="213"/>
      <c r="I28" s="213"/>
      <c r="J28" s="213"/>
      <c r="K28" s="213" t="s">
        <v>167</v>
      </c>
      <c r="L28" s="214"/>
      <c r="M28" s="2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600000000000001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N59" s="1"/>
      <c r="O59" s="1"/>
      <c r="P59" s="1"/>
      <c r="Q59" s="1"/>
      <c r="R59" s="1"/>
      <c r="S59" s="1"/>
      <c r="T59" s="1"/>
      <c r="U59" s="1"/>
      <c r="V59" s="1"/>
      <c r="W59" s="1"/>
    </row>
  </sheetData>
  <protectedRanges>
    <protectedRange algorithmName="SHA-512" hashValue="TpEClvO2KwzysVr++W8b3645hHYJQDf9VuoUXwFAA6pUbPnOGKO7cREfGGJFo+lx4/DvaHObrjhIFX6g4JtBRQ==" saltValue="C+gtqnLjtebEEhDZi+hHIw==" spinCount="100000" sqref="C3:L5" name="Bereich1_3"/>
  </protectedRanges>
  <mergeCells count="92">
    <mergeCell ref="B13:L13"/>
    <mergeCell ref="C15:D15"/>
    <mergeCell ref="E15:F15"/>
    <mergeCell ref="G15:H15"/>
    <mergeCell ref="I15:J15"/>
    <mergeCell ref="K15:L15"/>
    <mergeCell ref="C14:D14"/>
    <mergeCell ref="E14:F14"/>
    <mergeCell ref="G14:H14"/>
    <mergeCell ref="I14:J14"/>
    <mergeCell ref="K14:L14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K27:L27"/>
    <mergeCell ref="C26:D26"/>
    <mergeCell ref="E26:F26"/>
    <mergeCell ref="G26:H26"/>
    <mergeCell ref="I26:J26"/>
    <mergeCell ref="K26:L26"/>
    <mergeCell ref="C25:D25"/>
    <mergeCell ref="E25:F25"/>
    <mergeCell ref="G25:H25"/>
    <mergeCell ref="I25:J25"/>
    <mergeCell ref="K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K16:L16"/>
    <mergeCell ref="I17:J17"/>
    <mergeCell ref="K17:L17"/>
    <mergeCell ref="I18:J18"/>
    <mergeCell ref="K18:L18"/>
    <mergeCell ref="I5:J5"/>
    <mergeCell ref="K5:L5"/>
    <mergeCell ref="C24:D24"/>
    <mergeCell ref="E24:F24"/>
    <mergeCell ref="G24:H24"/>
    <mergeCell ref="C22:D22"/>
    <mergeCell ref="E22:F22"/>
    <mergeCell ref="G22:H22"/>
    <mergeCell ref="C23:D23"/>
    <mergeCell ref="E23:F23"/>
    <mergeCell ref="G23:H23"/>
    <mergeCell ref="E20:F20"/>
    <mergeCell ref="G20:H20"/>
    <mergeCell ref="C21:D21"/>
    <mergeCell ref="E21:F21"/>
    <mergeCell ref="I16:J16"/>
    <mergeCell ref="G21:H21"/>
    <mergeCell ref="C18:D18"/>
    <mergeCell ref="E18:F18"/>
    <mergeCell ref="G18:H18"/>
    <mergeCell ref="C19:D19"/>
    <mergeCell ref="E19:F19"/>
    <mergeCell ref="G19:H19"/>
    <mergeCell ref="C20:D20"/>
    <mergeCell ref="C16:D16"/>
    <mergeCell ref="E16:F16"/>
    <mergeCell ref="G16:H16"/>
    <mergeCell ref="C17:D17"/>
    <mergeCell ref="E17:F17"/>
    <mergeCell ref="G17:H17"/>
    <mergeCell ref="C5:D5"/>
    <mergeCell ref="E5:F5"/>
    <mergeCell ref="G5:H5"/>
    <mergeCell ref="C3:D3"/>
    <mergeCell ref="E3:F3"/>
    <mergeCell ref="G3:H3"/>
    <mergeCell ref="C4:D4"/>
    <mergeCell ref="E4:F4"/>
    <mergeCell ref="G4:H4"/>
    <mergeCell ref="I3:J3"/>
    <mergeCell ref="K3:L3"/>
    <mergeCell ref="I4:J4"/>
    <mergeCell ref="K4:L4"/>
    <mergeCell ref="A1:M1"/>
  </mergeCells>
  <pageMargins left="0.7" right="0.7" top="0.78740157499999996" bottom="0.78740157499999996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DBDE38-7B07-4B53-ABB7-6678BE7BE393}">
          <x14:formula1>
            <xm:f>Daten!$D$2:$D$195</xm:f>
          </x14:formula1>
          <xm:sqref>K7:K11 I7:I11 G7:G11 E7:E11 C7:C11 C14:L28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B3BE-7176-4FA3-BB6A-4D79538B5709}">
  <dimension ref="A1:U57"/>
  <sheetViews>
    <sheetView tabSelected="1" topLeftCell="C4" workbookViewId="0">
      <selection activeCell="E14" sqref="E14"/>
    </sheetView>
  </sheetViews>
  <sheetFormatPr defaultColWidth="11.42578125" defaultRowHeight="15"/>
  <cols>
    <col min="1" max="1" width="3.42578125" customWidth="1"/>
    <col min="2" max="2" width="12.7109375" bestFit="1" customWidth="1"/>
    <col min="3" max="3" width="17.42578125" bestFit="1" customWidth="1"/>
    <col min="4" max="4" width="21.85546875" bestFit="1" customWidth="1"/>
    <col min="5" max="5" width="16.7109375" bestFit="1" customWidth="1"/>
    <col min="6" max="6" width="21.85546875" bestFit="1" customWidth="1"/>
    <col min="7" max="7" width="17.28515625" bestFit="1" customWidth="1"/>
    <col min="8" max="8" width="21.85546875" bestFit="1" customWidth="1"/>
    <col min="9" max="9" width="22.28515625" bestFit="1" customWidth="1"/>
    <col min="10" max="10" width="21.85546875" bestFit="1" customWidth="1"/>
    <col min="11" max="11" width="3.42578125" customWidth="1"/>
  </cols>
  <sheetData>
    <row r="1" spans="1:21" s="1" customFormat="1" ht="42" customHeight="1">
      <c r="A1" s="183" t="s">
        <v>36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21" ht="18.600000000000001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27"/>
      <c r="B3" s="40" t="s">
        <v>1</v>
      </c>
      <c r="C3" s="194" t="s">
        <v>181</v>
      </c>
      <c r="D3" s="195"/>
      <c r="E3" s="194" t="s">
        <v>159</v>
      </c>
      <c r="F3" s="195"/>
      <c r="G3" s="192" t="s">
        <v>182</v>
      </c>
      <c r="H3" s="193"/>
      <c r="I3" s="194" t="s">
        <v>144</v>
      </c>
      <c r="J3" s="196"/>
      <c r="K3" s="27"/>
      <c r="L3" s="1"/>
      <c r="M3" s="1"/>
      <c r="N3" s="1"/>
      <c r="O3" s="1"/>
      <c r="P3" s="1"/>
      <c r="Q3" s="1"/>
    </row>
    <row r="4" spans="1:21">
      <c r="A4" s="27"/>
      <c r="B4" s="38" t="s">
        <v>23</v>
      </c>
      <c r="C4" s="187">
        <v>45459</v>
      </c>
      <c r="D4" s="188"/>
      <c r="E4" s="187">
        <v>45487</v>
      </c>
      <c r="F4" s="188"/>
      <c r="G4" s="187">
        <v>45529</v>
      </c>
      <c r="H4" s="188"/>
      <c r="I4" s="187">
        <v>45550</v>
      </c>
      <c r="J4" s="197"/>
      <c r="K4" s="27"/>
      <c r="L4" s="1"/>
      <c r="M4" s="1"/>
      <c r="N4" s="1"/>
      <c r="O4" s="1"/>
      <c r="P4" s="1"/>
      <c r="Q4" s="1"/>
    </row>
    <row r="5" spans="1:21">
      <c r="A5" s="27"/>
      <c r="B5" s="41" t="s">
        <v>24</v>
      </c>
      <c r="C5" s="185">
        <f>C4-4</f>
        <v>45455</v>
      </c>
      <c r="D5" s="186"/>
      <c r="E5" s="185">
        <f>E4-3</f>
        <v>45484</v>
      </c>
      <c r="F5" s="186"/>
      <c r="G5" s="185">
        <f>G4-4</f>
        <v>45525</v>
      </c>
      <c r="H5" s="186"/>
      <c r="I5" s="185">
        <f>I4-4</f>
        <v>45546</v>
      </c>
      <c r="J5" s="198"/>
      <c r="K5" s="27"/>
      <c r="L5" s="1"/>
      <c r="M5" s="1"/>
      <c r="N5" s="1"/>
      <c r="O5" s="1"/>
      <c r="P5" s="1"/>
      <c r="Q5" s="1"/>
    </row>
    <row r="6" spans="1:21" s="18" customFormat="1" ht="24" customHeight="1">
      <c r="A6" s="28"/>
      <c r="B6" s="20"/>
      <c r="C6" s="16" t="s">
        <v>49</v>
      </c>
      <c r="D6" s="16" t="s">
        <v>50</v>
      </c>
      <c r="E6" s="29" t="s">
        <v>49</v>
      </c>
      <c r="F6" s="16" t="s">
        <v>50</v>
      </c>
      <c r="G6" s="29" t="s">
        <v>49</v>
      </c>
      <c r="H6" s="16" t="s">
        <v>50</v>
      </c>
      <c r="I6" s="29" t="s">
        <v>49</v>
      </c>
      <c r="J6" s="24" t="s">
        <v>50</v>
      </c>
      <c r="K6" s="28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>
      <c r="A7" s="27"/>
      <c r="B7" s="7" t="s">
        <v>183</v>
      </c>
      <c r="C7" s="2" t="s">
        <v>137</v>
      </c>
      <c r="D7" s="4" t="str">
        <f>_xlfn.XLOOKUP(C7,Tabelle4[Vollständig],Tabelle4[Startpassnummer],"fehlt",0,1)</f>
        <v>10-00023-0921938-2000</v>
      </c>
      <c r="E7" s="2" t="s">
        <v>150</v>
      </c>
      <c r="F7" s="4">
        <f>_xlfn.XLOOKUP(E7,Tabelle4[Vollständig],Tabelle4[Startpassnummer],"fehlt",0,1)</f>
        <v>0</v>
      </c>
      <c r="G7" s="2" t="s">
        <v>184</v>
      </c>
      <c r="H7" s="4" t="str">
        <f>_xlfn.XLOOKUP(G7,Tabelle4[Vollständig],Tabelle4[Startpassnummer],"fehlt",0,1)</f>
        <v>10-00023-0925453-2002</v>
      </c>
      <c r="I7" s="2" t="s">
        <v>185</v>
      </c>
      <c r="J7" s="8" t="str">
        <f>_xlfn.XLOOKUP(I7,Tabelle4[Vollständig],Tabelle4[Startpassnummer],"fehlt",0,1)</f>
        <v>10-00023-0922208-1974</v>
      </c>
      <c r="K7" s="27"/>
      <c r="L7" s="1"/>
      <c r="M7" s="1"/>
      <c r="N7" s="1"/>
      <c r="O7" s="1"/>
      <c r="P7" s="1"/>
      <c r="Q7" s="1"/>
    </row>
    <row r="8" spans="1:21">
      <c r="A8" s="27"/>
      <c r="B8" s="7" t="s">
        <v>186</v>
      </c>
      <c r="C8" s="3" t="s">
        <v>184</v>
      </c>
      <c r="D8" s="4" t="str">
        <f>_xlfn.XLOOKUP(C8,Tabelle4[Vollständig],Tabelle4[Startpassnummer],"fehlt",0,1)</f>
        <v>10-00023-0925453-2002</v>
      </c>
      <c r="E8" s="3" t="s">
        <v>155</v>
      </c>
      <c r="F8" s="4" t="str">
        <f>_xlfn.XLOOKUP(E8,Tabelle4[Vollständig],Tabelle4[Startpassnummer],"fehlt",0,1)</f>
        <v>10-00023-0922653-1994</v>
      </c>
      <c r="G8" s="3" t="s">
        <v>153</v>
      </c>
      <c r="H8" s="4" t="str">
        <f>_xlfn.XLOOKUP(G8,Tabelle4[Vollständig],Tabelle4[Startpassnummer],"fehlt",0,1)</f>
        <v>10-00023-0921975-1991</v>
      </c>
      <c r="I8" s="3" t="s">
        <v>147</v>
      </c>
      <c r="J8" s="8" t="str">
        <f>_xlfn.XLOOKUP(I8,Tabelle4[Vollständig],Tabelle4[Startpassnummer],"fehlt",0,1)</f>
        <v>10-00023-0920001-1996</v>
      </c>
      <c r="K8" s="27"/>
      <c r="L8" s="1"/>
      <c r="M8" s="1"/>
      <c r="N8" s="1"/>
      <c r="O8" s="1"/>
      <c r="P8" s="1"/>
      <c r="Q8" s="1"/>
    </row>
    <row r="9" spans="1:21">
      <c r="A9" s="27"/>
      <c r="B9" s="7" t="s">
        <v>187</v>
      </c>
      <c r="C9" s="3" t="s">
        <v>188</v>
      </c>
      <c r="D9" s="4" t="str">
        <f>_xlfn.XLOOKUP(C9,Tabelle4[Vollständig],Tabelle4[Startpassnummer],"fehlt",0,1)</f>
        <v>10-00023-0925084-1983</v>
      </c>
      <c r="E9" s="3" t="s">
        <v>156</v>
      </c>
      <c r="F9" s="4" t="str">
        <f>_xlfn.XLOOKUP(E9,Tabelle4[Vollständig],Tabelle4[Startpassnummer],"fehlt",0,1)</f>
        <v>10-00023-0922157-1999</v>
      </c>
      <c r="G9" s="3"/>
      <c r="H9" s="4" t="str">
        <f>_xlfn.XLOOKUP(G9,Tabelle4[Vollständig],Tabelle4[Startpassnummer],"fehlt",0,1)</f>
        <v>fehlt</v>
      </c>
      <c r="I9" s="3" t="s">
        <v>188</v>
      </c>
      <c r="J9" s="8" t="str">
        <f>_xlfn.XLOOKUP(I9,Tabelle4[Vollständig],Tabelle4[Startpassnummer],"fehlt",0,1)</f>
        <v>10-00023-0925084-1983</v>
      </c>
      <c r="K9" s="27"/>
      <c r="L9" s="1"/>
      <c r="M9" s="1"/>
      <c r="N9" s="1"/>
      <c r="O9" s="1"/>
      <c r="P9" s="1"/>
      <c r="Q9" s="1"/>
    </row>
    <row r="10" spans="1:21" s="1" customFormat="1" ht="15.75" thickBot="1">
      <c r="A10" s="27"/>
      <c r="B10" s="10" t="s">
        <v>63</v>
      </c>
      <c r="C10" s="11" t="s">
        <v>156</v>
      </c>
      <c r="D10" s="12" t="str">
        <f>_xlfn.XLOOKUP(C10,Tabelle4[Vollständig],Tabelle4[Startpassnummer],"fehlt",0,1)</f>
        <v>10-00023-0922157-1999</v>
      </c>
      <c r="E10" s="11" t="s">
        <v>184</v>
      </c>
      <c r="F10" s="12" t="str">
        <f>_xlfn.XLOOKUP(E10,Tabelle4[Vollständig],Tabelle4[Startpassnummer],"fehlt",0,1)</f>
        <v>10-00023-0925453-2002</v>
      </c>
      <c r="G10" s="11" t="s">
        <v>124</v>
      </c>
      <c r="H10" s="12">
        <f>_xlfn.XLOOKUP(G10,Tabelle4[Vollständig],Tabelle4[Startpassnummer],"fehlt",0,1)</f>
        <v>0</v>
      </c>
      <c r="I10" s="11"/>
      <c r="J10" s="13" t="str">
        <f>_xlfn.XLOOKUP(I10,Tabelle4[Vollständig],Tabelle4[Startpassnummer],"fehlt",0,1)</f>
        <v>fehlt</v>
      </c>
      <c r="K10" s="27"/>
    </row>
    <row r="11" spans="1:21" ht="18.600000000000001" customHeight="1" thickBo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9.45" customHeight="1" thickBot="1">
      <c r="A12" s="27"/>
      <c r="B12" s="217" t="s">
        <v>154</v>
      </c>
      <c r="C12" s="190"/>
      <c r="D12" s="190"/>
      <c r="E12" s="190"/>
      <c r="F12" s="190"/>
      <c r="G12" s="190"/>
      <c r="H12" s="190"/>
      <c r="I12" s="190"/>
      <c r="J12" s="191"/>
      <c r="K12" s="27"/>
      <c r="L12" s="1"/>
      <c r="M12" s="1"/>
      <c r="N12" s="1"/>
      <c r="O12" s="1"/>
      <c r="P12" s="1"/>
      <c r="Q12" s="1"/>
    </row>
    <row r="13" spans="1:21">
      <c r="A13" s="27"/>
      <c r="B13" s="21" t="s">
        <v>66</v>
      </c>
      <c r="C13" s="209" t="s">
        <v>137</v>
      </c>
      <c r="D13" s="209"/>
      <c r="E13" s="209" t="s">
        <v>137</v>
      </c>
      <c r="F13" s="209"/>
      <c r="G13" s="209"/>
      <c r="H13" s="209"/>
      <c r="I13" s="209"/>
      <c r="J13" s="210"/>
      <c r="K13" s="27"/>
      <c r="L13" s="1"/>
      <c r="M13" s="1"/>
      <c r="N13" s="1"/>
      <c r="O13" s="1"/>
      <c r="P13" s="1"/>
      <c r="Q13" s="1"/>
    </row>
    <row r="14" spans="1:21">
      <c r="A14" s="27"/>
      <c r="B14" s="9" t="s">
        <v>67</v>
      </c>
      <c r="C14" s="199" t="s">
        <v>147</v>
      </c>
      <c r="D14" s="199"/>
      <c r="E14" s="199" t="s">
        <v>139</v>
      </c>
      <c r="F14" s="199"/>
      <c r="G14" s="199" t="s">
        <v>153</v>
      </c>
      <c r="H14" s="199"/>
      <c r="I14" s="199" t="s">
        <v>124</v>
      </c>
      <c r="J14" s="200"/>
      <c r="K14" s="27"/>
      <c r="L14" s="1"/>
      <c r="M14" s="1"/>
      <c r="N14" s="1"/>
      <c r="O14" s="1"/>
      <c r="P14" s="1"/>
      <c r="Q14" s="1"/>
    </row>
    <row r="15" spans="1:21">
      <c r="A15" s="27"/>
      <c r="B15" s="22" t="s">
        <v>70</v>
      </c>
      <c r="C15" s="203" t="s">
        <v>139</v>
      </c>
      <c r="D15" s="203"/>
      <c r="E15" s="203" t="s">
        <v>184</v>
      </c>
      <c r="F15" s="203"/>
      <c r="G15" s="203" t="s">
        <v>184</v>
      </c>
      <c r="H15" s="203"/>
      <c r="I15" s="203" t="s">
        <v>139</v>
      </c>
      <c r="J15" s="204"/>
      <c r="K15" s="27"/>
      <c r="L15" s="1"/>
      <c r="M15" s="1"/>
      <c r="N15" s="1"/>
      <c r="O15" s="1"/>
      <c r="P15" s="1"/>
      <c r="Q15" s="1"/>
    </row>
    <row r="16" spans="1:21">
      <c r="A16" s="27"/>
      <c r="B16" s="9" t="s">
        <v>73</v>
      </c>
      <c r="C16" s="199" t="s">
        <v>155</v>
      </c>
      <c r="D16" s="199"/>
      <c r="E16" s="199" t="s">
        <v>150</v>
      </c>
      <c r="F16" s="199"/>
      <c r="G16" s="199"/>
      <c r="H16" s="199"/>
      <c r="I16" s="199" t="s">
        <v>153</v>
      </c>
      <c r="J16" s="200"/>
      <c r="K16" s="27"/>
      <c r="L16" s="1"/>
      <c r="M16" s="1"/>
      <c r="N16" s="1"/>
      <c r="O16" s="1"/>
      <c r="P16" s="1"/>
      <c r="Q16" s="1"/>
    </row>
    <row r="17" spans="1:21">
      <c r="A17" s="27"/>
      <c r="B17" s="22" t="s">
        <v>74</v>
      </c>
      <c r="C17" s="203" t="s">
        <v>184</v>
      </c>
      <c r="D17" s="203"/>
      <c r="E17" s="203" t="s">
        <v>156</v>
      </c>
      <c r="F17" s="203"/>
      <c r="G17" s="203" t="s">
        <v>156</v>
      </c>
      <c r="H17" s="203"/>
      <c r="I17" s="203"/>
      <c r="J17" s="204"/>
      <c r="K17" s="27"/>
      <c r="L17" s="1"/>
      <c r="M17" s="1"/>
      <c r="N17" s="1"/>
      <c r="O17" s="1"/>
      <c r="P17" s="1"/>
      <c r="Q17" s="1"/>
    </row>
    <row r="18" spans="1:21">
      <c r="A18" s="27"/>
      <c r="B18" s="9" t="s">
        <v>76</v>
      </c>
      <c r="C18" s="199" t="s">
        <v>188</v>
      </c>
      <c r="D18" s="199"/>
      <c r="E18" s="199"/>
      <c r="F18" s="199"/>
      <c r="G18" s="199"/>
      <c r="H18" s="199"/>
      <c r="I18" s="201" t="s">
        <v>188</v>
      </c>
      <c r="J18" s="207"/>
      <c r="K18" s="27"/>
      <c r="L18" s="1"/>
      <c r="M18" s="1"/>
      <c r="N18" s="1"/>
      <c r="O18" s="1"/>
      <c r="P18" s="1"/>
      <c r="Q18" s="1"/>
    </row>
    <row r="19" spans="1:21">
      <c r="A19" s="27"/>
      <c r="B19" s="22" t="s">
        <v>78</v>
      </c>
      <c r="C19" s="203" t="s">
        <v>156</v>
      </c>
      <c r="D19" s="203"/>
      <c r="E19" s="203"/>
      <c r="F19" s="203"/>
      <c r="G19" s="203"/>
      <c r="H19" s="203"/>
      <c r="I19" s="205"/>
      <c r="J19" s="208"/>
      <c r="K19" s="27"/>
      <c r="L19" s="1"/>
      <c r="M19" s="1"/>
      <c r="N19" s="1"/>
      <c r="O19" s="1"/>
      <c r="P19" s="1"/>
      <c r="Q19" s="1"/>
    </row>
    <row r="20" spans="1:21">
      <c r="A20" s="27"/>
      <c r="B20" s="9" t="s">
        <v>80</v>
      </c>
      <c r="C20" s="199"/>
      <c r="D20" s="199"/>
      <c r="E20" s="199"/>
      <c r="F20" s="199"/>
      <c r="G20" s="199"/>
      <c r="H20" s="199"/>
      <c r="I20" s="201"/>
      <c r="J20" s="207"/>
      <c r="K20" s="27"/>
      <c r="L20" s="1"/>
      <c r="M20" s="1"/>
      <c r="N20" s="1"/>
      <c r="O20" s="1"/>
      <c r="P20" s="1"/>
      <c r="Q20" s="1"/>
    </row>
    <row r="21" spans="1:21">
      <c r="A21" s="27"/>
      <c r="B21" s="22" t="s">
        <v>81</v>
      </c>
      <c r="C21" s="203"/>
      <c r="D21" s="203"/>
      <c r="E21" s="203"/>
      <c r="F21" s="203"/>
      <c r="G21" s="203"/>
      <c r="H21" s="203"/>
      <c r="I21" s="203"/>
      <c r="J21" s="204"/>
      <c r="K21" s="27"/>
      <c r="L21" s="1"/>
      <c r="M21" s="1"/>
      <c r="N21" s="1"/>
      <c r="O21" s="1"/>
      <c r="P21" s="1"/>
      <c r="Q21" s="1"/>
    </row>
    <row r="22" spans="1:21">
      <c r="A22" s="27"/>
      <c r="B22" s="9" t="s">
        <v>82</v>
      </c>
      <c r="C22" s="199"/>
      <c r="D22" s="199"/>
      <c r="E22" s="199"/>
      <c r="F22" s="199"/>
      <c r="G22" s="199"/>
      <c r="H22" s="199"/>
      <c r="I22" s="199"/>
      <c r="J22" s="200"/>
      <c r="K22" s="27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27"/>
      <c r="B23" s="22" t="s">
        <v>83</v>
      </c>
      <c r="C23" s="203"/>
      <c r="D23" s="203"/>
      <c r="E23" s="203"/>
      <c r="F23" s="203"/>
      <c r="G23" s="203"/>
      <c r="H23" s="203"/>
      <c r="I23" s="203"/>
      <c r="J23" s="204"/>
      <c r="K23" s="27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7"/>
      <c r="B24" s="9" t="s">
        <v>84</v>
      </c>
      <c r="C24" s="199"/>
      <c r="D24" s="199"/>
      <c r="E24" s="199"/>
      <c r="F24" s="199"/>
      <c r="G24" s="199"/>
      <c r="H24" s="199"/>
      <c r="I24" s="199"/>
      <c r="J24" s="200"/>
      <c r="K24" s="27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27"/>
      <c r="B25" s="22" t="s">
        <v>86</v>
      </c>
      <c r="C25" s="203"/>
      <c r="D25" s="203"/>
      <c r="E25" s="203"/>
      <c r="F25" s="203"/>
      <c r="G25" s="203"/>
      <c r="H25" s="203"/>
      <c r="I25" s="203"/>
      <c r="J25" s="204"/>
      <c r="K25" s="27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27"/>
      <c r="B26" s="9" t="s">
        <v>87</v>
      </c>
      <c r="C26" s="199"/>
      <c r="D26" s="199"/>
      <c r="E26" s="199"/>
      <c r="F26" s="199"/>
      <c r="G26" s="199"/>
      <c r="H26" s="199"/>
      <c r="I26" s="199"/>
      <c r="J26" s="200"/>
      <c r="K26" s="27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thickBot="1">
      <c r="A27" s="27"/>
      <c r="B27" s="23" t="s">
        <v>88</v>
      </c>
      <c r="C27" s="213"/>
      <c r="D27" s="213"/>
      <c r="E27" s="213"/>
      <c r="F27" s="213"/>
      <c r="G27" s="213"/>
      <c r="H27" s="213"/>
      <c r="I27" s="213"/>
      <c r="J27" s="214"/>
      <c r="K27" s="27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8.600000000000001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protectedRanges>
    <protectedRange algorithmName="SHA-512" hashValue="TpEClvO2KwzysVr++W8b3645hHYJQDf9VuoUXwFAA6pUbPnOGKO7cREfGGJFo+lx4/DvaHObrjhIFX6g4JtBRQ==" saltValue="C+gtqnLjtebEEhDZi+hHIw==" spinCount="100000" sqref="B8:C9 D8:D10 E8:J9 B3:J7" name="Bereich1"/>
  </protectedRanges>
  <mergeCells count="74"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B12:J12"/>
    <mergeCell ref="C13:D13"/>
    <mergeCell ref="E13:F13"/>
    <mergeCell ref="G13:H13"/>
    <mergeCell ref="I13:J13"/>
    <mergeCell ref="C4:D4"/>
    <mergeCell ref="E4:F4"/>
    <mergeCell ref="G4:H4"/>
    <mergeCell ref="I4:J4"/>
    <mergeCell ref="C5:D5"/>
    <mergeCell ref="E5:F5"/>
    <mergeCell ref="G5:H5"/>
    <mergeCell ref="I5:J5"/>
    <mergeCell ref="A1:K1"/>
    <mergeCell ref="C3:D3"/>
    <mergeCell ref="E3:F3"/>
    <mergeCell ref="G3:H3"/>
    <mergeCell ref="I3:J3"/>
  </mergeCells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55FE22-AA61-47BD-8219-0886ECDED5CC}">
          <x14:formula1>
            <xm:f>Daten!$D$2:$D$195</xm:f>
          </x14:formula1>
          <xm:sqref>I7:I10 G7:G10 E7:E10 C7:C10 C13:J27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252EF-3358-4ECF-9E9C-A5389683034D}">
  <dimension ref="A1:W59"/>
  <sheetViews>
    <sheetView workbookViewId="0">
      <selection activeCell="E14" sqref="E14:F14"/>
    </sheetView>
  </sheetViews>
  <sheetFormatPr defaultColWidth="11.42578125" defaultRowHeight="15"/>
  <cols>
    <col min="1" max="1" width="6.5703125" customWidth="1"/>
    <col min="2" max="2" width="12.7109375" bestFit="1" customWidth="1"/>
    <col min="3" max="3" width="24.28515625" bestFit="1" customWidth="1"/>
    <col min="4" max="4" width="21.42578125" customWidth="1"/>
    <col min="5" max="5" width="24.28515625" bestFit="1" customWidth="1"/>
    <col min="6" max="6" width="23.7109375" customWidth="1"/>
    <col min="7" max="7" width="22.42578125" customWidth="1"/>
    <col min="8" max="8" width="21.42578125" customWidth="1"/>
    <col min="9" max="9" width="24.28515625" bestFit="1" customWidth="1"/>
    <col min="10" max="10" width="23.140625" bestFit="1" customWidth="1"/>
    <col min="11" max="11" width="3.42578125" customWidth="1"/>
  </cols>
  <sheetData>
    <row r="1" spans="1:23" s="1" customFormat="1" ht="42" customHeight="1">
      <c r="A1" s="183" t="s">
        <v>189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37"/>
      <c r="M1" s="37"/>
    </row>
    <row r="2" spans="1:23" ht="18.600000000000001" customHeight="1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27"/>
      <c r="B3" s="40" t="s">
        <v>1</v>
      </c>
      <c r="C3" s="194" t="s">
        <v>190</v>
      </c>
      <c r="D3" s="195"/>
      <c r="E3" s="194" t="s">
        <v>191</v>
      </c>
      <c r="F3" s="195"/>
      <c r="G3" s="194" t="s">
        <v>192</v>
      </c>
      <c r="H3" s="196"/>
      <c r="I3" s="194" t="s">
        <v>144</v>
      </c>
      <c r="J3" s="196"/>
      <c r="K3" s="27"/>
      <c r="L3" s="1"/>
      <c r="M3" s="1"/>
      <c r="N3" s="1"/>
      <c r="O3" s="1"/>
      <c r="P3" s="1"/>
      <c r="Q3" s="1"/>
    </row>
    <row r="4" spans="1:23">
      <c r="A4" s="27"/>
      <c r="B4" s="38" t="s">
        <v>23</v>
      </c>
      <c r="C4" s="187">
        <v>45445</v>
      </c>
      <c r="D4" s="188"/>
      <c r="E4" s="187">
        <v>45473</v>
      </c>
      <c r="F4" s="188"/>
      <c r="G4" s="187">
        <v>45529</v>
      </c>
      <c r="H4" s="188"/>
      <c r="I4" s="187">
        <v>45550</v>
      </c>
      <c r="J4" s="197"/>
      <c r="K4" s="27"/>
      <c r="L4" s="1"/>
      <c r="M4" s="1"/>
      <c r="N4" s="1"/>
      <c r="O4" s="1"/>
      <c r="P4" s="1"/>
      <c r="Q4" s="1"/>
    </row>
    <row r="5" spans="1:23">
      <c r="A5" s="27"/>
      <c r="B5" s="41" t="s">
        <v>24</v>
      </c>
      <c r="C5" s="185">
        <v>45441</v>
      </c>
      <c r="D5" s="186"/>
      <c r="E5" s="185">
        <f>E4-4</f>
        <v>45469</v>
      </c>
      <c r="F5" s="186"/>
      <c r="G5" s="185">
        <v>45525</v>
      </c>
      <c r="H5" s="186"/>
      <c r="I5" s="185">
        <f>I4-4</f>
        <v>45546</v>
      </c>
      <c r="J5" s="198"/>
      <c r="K5" s="27"/>
      <c r="L5" s="1"/>
      <c r="M5" s="1"/>
      <c r="N5" s="1"/>
      <c r="O5" s="1"/>
      <c r="P5" s="1"/>
      <c r="Q5" s="1"/>
    </row>
    <row r="6" spans="1:23" s="18" customFormat="1" ht="24" customHeight="1">
      <c r="A6" s="28"/>
      <c r="B6" s="20"/>
      <c r="C6" s="15" t="s">
        <v>49</v>
      </c>
      <c r="D6" s="16" t="s">
        <v>50</v>
      </c>
      <c r="E6" s="15" t="s">
        <v>49</v>
      </c>
      <c r="F6" s="16" t="s">
        <v>50</v>
      </c>
      <c r="G6" s="15" t="s">
        <v>49</v>
      </c>
      <c r="H6" s="24" t="s">
        <v>50</v>
      </c>
      <c r="I6" s="15" t="s">
        <v>49</v>
      </c>
      <c r="J6" s="24" t="s">
        <v>50</v>
      </c>
      <c r="K6" s="28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3">
      <c r="A7" s="27" t="s">
        <v>193</v>
      </c>
      <c r="B7" s="7" t="s">
        <v>194</v>
      </c>
      <c r="C7" s="2" t="s">
        <v>195</v>
      </c>
      <c r="D7" s="104" t="s">
        <v>196</v>
      </c>
      <c r="E7" s="49" t="s">
        <v>197</v>
      </c>
      <c r="F7" s="4" t="str">
        <f>_xlfn.XLOOKUP(E7,Tabelle4[Vollständig],Tabelle4[Startpassnummer],"fehlt",0,1)</f>
        <v>10-00023-0920090-1988</v>
      </c>
      <c r="G7" s="2" t="s">
        <v>178</v>
      </c>
      <c r="H7" s="8" t="str">
        <f>_xlfn.XLOOKUP(G7,Tabelle4[Vollständig],Tabelle4[Startpassnummer],"fehlt",0,1)</f>
        <v>10-00023-0923351-1998</v>
      </c>
      <c r="I7" s="58" t="s">
        <v>198</v>
      </c>
      <c r="J7" s="8">
        <f>_xlfn.XLOOKUP(I7,Tabelle4[Vollständig],Tabelle4[Startpassnummer],"fehlt",0,1)</f>
        <v>0</v>
      </c>
      <c r="K7" s="27"/>
      <c r="L7" s="1"/>
      <c r="M7" s="1"/>
      <c r="N7" s="1"/>
      <c r="O7" s="1"/>
      <c r="P7" s="1"/>
      <c r="Q7" s="1"/>
    </row>
    <row r="8" spans="1:23">
      <c r="A8" s="27" t="s">
        <v>193</v>
      </c>
      <c r="B8" s="7" t="s">
        <v>199</v>
      </c>
      <c r="C8" s="3" t="s">
        <v>69</v>
      </c>
      <c r="D8" s="5" t="str">
        <f>_xlfn.XLOOKUP(C8,Tabelle4[Vollständig],Tabelle4[Startpassnummer],"fehlt",0,1)</f>
        <v>10-00023-0909712-1992</v>
      </c>
      <c r="E8" s="50" t="s">
        <v>200</v>
      </c>
      <c r="F8" s="4" t="str">
        <f>_xlfn.XLOOKUP(E8,Tabelle4[Vollständig],Tabelle4[Startpassnummer],"fehlt",0,1)</f>
        <v>10-00023-0924198-1997</v>
      </c>
      <c r="G8" s="3" t="s">
        <v>171</v>
      </c>
      <c r="H8" s="8" t="str">
        <f>_xlfn.XLOOKUP(G8,Tabelle4[Vollständig],Tabelle4[Startpassnummer],"fehlt",0,1)</f>
        <v>10-00023-0924152-1993</v>
      </c>
      <c r="I8" t="s">
        <v>171</v>
      </c>
      <c r="J8" s="8" t="str">
        <f>_xlfn.XLOOKUP(I8,Tabelle4[Vollständig],Tabelle4[Startpassnummer],"fehlt",0,1)</f>
        <v>10-00023-0924152-1993</v>
      </c>
      <c r="K8" s="27"/>
      <c r="L8" s="1"/>
      <c r="M8" s="1"/>
      <c r="N8" s="1"/>
      <c r="O8" s="1"/>
      <c r="P8" s="1"/>
      <c r="Q8" s="1"/>
    </row>
    <row r="9" spans="1:23">
      <c r="A9" s="27" t="s">
        <v>193</v>
      </c>
      <c r="B9" s="7" t="s">
        <v>201</v>
      </c>
      <c r="C9" s="3" t="s">
        <v>178</v>
      </c>
      <c r="D9" s="5" t="str">
        <f>_xlfn.XLOOKUP(C9,Tabelle4[Vollständig],Tabelle4[Startpassnummer],"fehlt",0,1)</f>
        <v>10-00023-0923351-1998</v>
      </c>
      <c r="E9" s="50" t="s">
        <v>121</v>
      </c>
      <c r="F9" s="4" t="str">
        <f>_xlfn.XLOOKUP(E9,Tabelle4[Vollständig],Tabelle4[Startpassnummer],"fehlt",0,1)</f>
        <v>10-00023-0921965-1984</v>
      </c>
      <c r="G9" s="3" t="s">
        <v>176</v>
      </c>
      <c r="H9" s="8" t="str">
        <f>_xlfn.XLOOKUP(G9,Tabelle4[Vollständig],Tabelle4[Startpassnummer],"fehlt",0,1)</f>
        <v>10-00023-0924066-1988</v>
      </c>
      <c r="I9" t="s">
        <v>176</v>
      </c>
      <c r="J9" s="8" t="str">
        <f>_xlfn.XLOOKUP(I9,Tabelle4[Vollständig],Tabelle4[Startpassnummer],"fehlt",0,1)</f>
        <v>10-00023-0924066-1988</v>
      </c>
      <c r="K9" s="27"/>
      <c r="L9" s="1"/>
      <c r="M9" s="1"/>
      <c r="N9" s="1"/>
      <c r="O9" s="1"/>
      <c r="P9" s="1"/>
      <c r="Q9" s="1"/>
    </row>
    <row r="10" spans="1:23">
      <c r="A10" s="27" t="s">
        <v>193</v>
      </c>
      <c r="B10" s="7" t="s">
        <v>202</v>
      </c>
      <c r="C10" s="3" t="s">
        <v>53</v>
      </c>
      <c r="D10" s="5" t="str">
        <f>_xlfn.XLOOKUP(C10,Tabelle4[Vollständig],Tabelle4[Startpassnummer],"fehlt",0,1)</f>
        <v>10-00023-0925357-1997</v>
      </c>
      <c r="E10" s="50" t="s">
        <v>177</v>
      </c>
      <c r="F10" s="4" t="str">
        <f>_xlfn.XLOOKUP(E10,Tabelle4[Vollständig],Tabelle4[Startpassnummer],"fehlt",0,1)</f>
        <v>10-00023-0925394-2001</v>
      </c>
      <c r="G10" s="3" t="s">
        <v>121</v>
      </c>
      <c r="H10" s="8" t="str">
        <f>_xlfn.XLOOKUP(G10,Tabelle4[Vollständig],Tabelle4[Startpassnummer],"fehlt",0,1)</f>
        <v>10-00023-0921965-1984</v>
      </c>
      <c r="I10" t="s">
        <v>203</v>
      </c>
      <c r="J10" s="8" t="str">
        <f>_xlfn.XLOOKUP(I10,Tabelle4[Vollständig],Tabelle4[Startpassnummer],"fehlt",0,1)</f>
        <v>10-00023-0923738-1972</v>
      </c>
      <c r="K10" s="27"/>
      <c r="L10" s="1"/>
      <c r="M10" s="1"/>
      <c r="N10" s="1"/>
      <c r="O10" s="1"/>
      <c r="P10" s="1"/>
      <c r="Q10" s="1"/>
    </row>
    <row r="11" spans="1:23" ht="15.75" thickBot="1">
      <c r="A11" s="27"/>
      <c r="B11" s="10" t="s">
        <v>63</v>
      </c>
      <c r="C11" s="11"/>
      <c r="D11" s="48" t="str">
        <f>_xlfn.XLOOKUP(C11,Tabelle4[Vollständig],Tabelle4[Startpassnummer],"fehlt",0,1)</f>
        <v>fehlt</v>
      </c>
      <c r="E11" s="51"/>
      <c r="F11" s="12" t="str">
        <f>_xlfn.XLOOKUP(E11,Tabelle4[Vollständig],Tabelle4[Startpassnummer],"fehlt",0,1)</f>
        <v>fehlt</v>
      </c>
      <c r="G11" s="11" t="s">
        <v>124</v>
      </c>
      <c r="H11" s="13">
        <f>_xlfn.XLOOKUP(G11,Tabelle4[Vollständig],Tabelle4[Startpassnummer],"fehlt",0,1)</f>
        <v>0</v>
      </c>
      <c r="I11" s="91" t="s">
        <v>177</v>
      </c>
      <c r="J11" s="13" t="str">
        <f>_xlfn.XLOOKUP(I11,Tabelle4[Vollständig],Tabelle4[Startpassnummer],"fehlt",0,1)</f>
        <v>10-00023-0925394-2001</v>
      </c>
      <c r="K11" s="27"/>
      <c r="L11" s="1"/>
      <c r="M11" s="1"/>
      <c r="N11" s="1"/>
      <c r="O11" s="1"/>
      <c r="P11" s="1"/>
      <c r="Q11" s="1"/>
    </row>
    <row r="12" spans="1:23" ht="18.600000000000001" customHeight="1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9.45" customHeight="1" thickBot="1">
      <c r="A13" s="27"/>
      <c r="B13" s="217" t="s">
        <v>204</v>
      </c>
      <c r="C13" s="190"/>
      <c r="D13" s="190"/>
      <c r="E13" s="190"/>
      <c r="F13" s="190"/>
      <c r="G13" s="190"/>
      <c r="H13" s="190"/>
      <c r="I13" s="190"/>
      <c r="J13" s="191"/>
      <c r="K13" s="27"/>
      <c r="L13" s="1"/>
      <c r="M13" s="1"/>
      <c r="N13" s="1"/>
      <c r="O13" s="1"/>
      <c r="P13" s="1"/>
      <c r="Q13" s="1"/>
    </row>
    <row r="14" spans="1:23">
      <c r="A14" s="27"/>
      <c r="B14" s="21" t="s">
        <v>66</v>
      </c>
      <c r="C14" s="209"/>
      <c r="D14" s="209"/>
      <c r="E14" s="209" t="s">
        <v>168</v>
      </c>
      <c r="F14" s="209"/>
      <c r="G14" s="209"/>
      <c r="H14" s="209"/>
      <c r="I14" s="209" t="s">
        <v>168</v>
      </c>
      <c r="J14" s="210"/>
      <c r="K14" s="27"/>
      <c r="L14" s="1"/>
      <c r="M14" s="1"/>
      <c r="N14" s="1"/>
      <c r="O14" s="1"/>
      <c r="P14" s="1"/>
      <c r="Q14" s="1"/>
    </row>
    <row r="15" spans="1:23">
      <c r="A15" s="27"/>
      <c r="B15" s="9" t="s">
        <v>67</v>
      </c>
      <c r="C15" s="199" t="s">
        <v>69</v>
      </c>
      <c r="D15" s="199"/>
      <c r="E15" s="199" t="s">
        <v>121</v>
      </c>
      <c r="F15" s="199"/>
      <c r="G15" s="199" t="s">
        <v>69</v>
      </c>
      <c r="H15" s="199"/>
      <c r="I15" s="199" t="s">
        <v>176</v>
      </c>
      <c r="J15" s="200"/>
      <c r="K15" s="27"/>
      <c r="L15" s="1"/>
      <c r="M15" s="1"/>
      <c r="N15" s="1"/>
      <c r="O15" s="1"/>
      <c r="P15" s="1"/>
      <c r="Q15" s="1"/>
    </row>
    <row r="16" spans="1:23">
      <c r="A16" s="27"/>
      <c r="B16" s="22" t="s">
        <v>70</v>
      </c>
      <c r="C16" s="203" t="s">
        <v>168</v>
      </c>
      <c r="D16" s="203"/>
      <c r="E16" s="203" t="s">
        <v>195</v>
      </c>
      <c r="F16" s="203"/>
      <c r="G16" s="203" t="s">
        <v>77</v>
      </c>
      <c r="H16" s="203"/>
      <c r="I16" s="203" t="s">
        <v>200</v>
      </c>
      <c r="J16" s="204"/>
      <c r="K16" s="27"/>
      <c r="L16" s="1"/>
      <c r="M16" s="1"/>
      <c r="N16" s="1"/>
      <c r="O16" s="1"/>
      <c r="P16" s="1"/>
      <c r="Q16" s="1"/>
    </row>
    <row r="17" spans="1:23">
      <c r="A17" s="27"/>
      <c r="B17" s="9" t="s">
        <v>73</v>
      </c>
      <c r="C17" s="199" t="s">
        <v>117</v>
      </c>
      <c r="D17" s="199"/>
      <c r="E17" s="199" t="s">
        <v>200</v>
      </c>
      <c r="F17" s="199"/>
      <c r="G17" s="199" t="s">
        <v>168</v>
      </c>
      <c r="H17" s="199"/>
      <c r="I17" s="199" t="s">
        <v>177</v>
      </c>
      <c r="J17" s="200"/>
      <c r="K17" s="27"/>
      <c r="L17" s="1"/>
      <c r="M17" s="1"/>
      <c r="N17" s="1"/>
      <c r="O17" s="1"/>
      <c r="P17" s="1"/>
      <c r="Q17" s="1"/>
    </row>
    <row r="18" spans="1:23">
      <c r="A18" s="27"/>
      <c r="B18" s="22" t="s">
        <v>74</v>
      </c>
      <c r="C18" s="203" t="s">
        <v>113</v>
      </c>
      <c r="D18" s="203"/>
      <c r="E18" s="203" t="s">
        <v>177</v>
      </c>
      <c r="F18" s="203"/>
      <c r="G18" s="203" t="s">
        <v>117</v>
      </c>
      <c r="H18" s="203"/>
      <c r="I18" s="203" t="s">
        <v>205</v>
      </c>
      <c r="J18" s="204"/>
      <c r="K18" s="27"/>
      <c r="L18" s="1"/>
      <c r="M18" s="1"/>
      <c r="N18" s="1"/>
      <c r="O18" s="1"/>
      <c r="P18" s="1"/>
      <c r="Q18" s="1"/>
    </row>
    <row r="19" spans="1:23">
      <c r="A19" s="27"/>
      <c r="B19" s="9" t="s">
        <v>76</v>
      </c>
      <c r="C19" s="199" t="s">
        <v>177</v>
      </c>
      <c r="D19" s="199"/>
      <c r="E19" s="199" t="s">
        <v>203</v>
      </c>
      <c r="F19" s="199"/>
      <c r="G19" s="199" t="s">
        <v>166</v>
      </c>
      <c r="H19" s="199"/>
      <c r="I19" s="201" t="s">
        <v>203</v>
      </c>
      <c r="J19" s="207"/>
      <c r="K19" s="27"/>
      <c r="L19" s="1"/>
      <c r="M19" s="1"/>
      <c r="N19" s="1"/>
      <c r="O19" s="1"/>
      <c r="P19" s="1"/>
      <c r="Q19" s="1"/>
    </row>
    <row r="20" spans="1:23">
      <c r="A20" s="27"/>
      <c r="B20" s="22" t="s">
        <v>78</v>
      </c>
      <c r="C20" s="203" t="s">
        <v>195</v>
      </c>
      <c r="D20" s="203"/>
      <c r="E20" s="203" t="s">
        <v>197</v>
      </c>
      <c r="F20" s="203"/>
      <c r="G20" s="203" t="s">
        <v>176</v>
      </c>
      <c r="H20" s="203"/>
      <c r="I20" s="205" t="s">
        <v>79</v>
      </c>
      <c r="J20" s="208"/>
      <c r="K20" s="27"/>
      <c r="L20" s="1"/>
      <c r="M20" s="1"/>
      <c r="N20" s="1"/>
      <c r="O20" s="1"/>
      <c r="P20" s="1"/>
      <c r="Q20" s="1"/>
    </row>
    <row r="21" spans="1:23">
      <c r="A21" s="27"/>
      <c r="B21" s="9" t="s">
        <v>80</v>
      </c>
      <c r="C21" s="199"/>
      <c r="D21" s="199"/>
      <c r="E21" s="199" t="s">
        <v>79</v>
      </c>
      <c r="F21" s="199"/>
      <c r="G21" s="199" t="s">
        <v>177</v>
      </c>
      <c r="H21" s="199"/>
      <c r="I21" s="201" t="s">
        <v>171</v>
      </c>
      <c r="J21" s="207"/>
      <c r="K21" s="27"/>
      <c r="L21" s="1"/>
      <c r="M21" s="1"/>
      <c r="N21" s="1"/>
      <c r="O21" s="1"/>
      <c r="P21" s="1"/>
      <c r="Q21" s="1"/>
    </row>
    <row r="22" spans="1:23">
      <c r="A22" s="27"/>
      <c r="B22" s="22" t="s">
        <v>81</v>
      </c>
      <c r="C22" s="203"/>
      <c r="D22" s="203"/>
      <c r="E22" s="205" t="s">
        <v>178</v>
      </c>
      <c r="F22" s="206"/>
      <c r="G22" s="205" t="s">
        <v>205</v>
      </c>
      <c r="H22" s="206"/>
      <c r="I22" s="203" t="s">
        <v>198</v>
      </c>
      <c r="J22" s="204"/>
      <c r="K22" s="27"/>
      <c r="L22" s="1"/>
      <c r="M22" s="1"/>
      <c r="N22" s="1"/>
      <c r="O22" s="1"/>
      <c r="P22" s="1"/>
      <c r="Q22" s="1"/>
    </row>
    <row r="23" spans="1:23">
      <c r="A23" s="27"/>
      <c r="B23" s="9" t="s">
        <v>82</v>
      </c>
      <c r="C23" s="199" t="s">
        <v>79</v>
      </c>
      <c r="D23" s="199"/>
      <c r="E23" s="199" t="s">
        <v>116</v>
      </c>
      <c r="F23" s="199"/>
      <c r="G23" s="199" t="s">
        <v>203</v>
      </c>
      <c r="H23" s="199"/>
      <c r="I23" s="199"/>
      <c r="J23" s="200"/>
      <c r="K23" s="27"/>
      <c r="L23" s="1"/>
      <c r="M23" s="1"/>
      <c r="N23" s="1"/>
      <c r="O23" s="1"/>
      <c r="P23" s="1"/>
      <c r="Q23" s="1"/>
    </row>
    <row r="24" spans="1:23">
      <c r="A24" s="27"/>
      <c r="B24" s="22" t="s">
        <v>83</v>
      </c>
      <c r="C24" s="203" t="s">
        <v>178</v>
      </c>
      <c r="D24" s="203"/>
      <c r="E24" s="203" t="s">
        <v>75</v>
      </c>
      <c r="F24" s="203"/>
      <c r="G24" s="203" t="s">
        <v>119</v>
      </c>
      <c r="H24" s="203"/>
      <c r="I24" s="203" t="s">
        <v>167</v>
      </c>
      <c r="J24" s="204"/>
      <c r="K24" s="27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3">
      <c r="A25" s="27"/>
      <c r="B25" s="9" t="s">
        <v>84</v>
      </c>
      <c r="C25" s="199"/>
      <c r="D25" s="199"/>
      <c r="E25" s="199" t="s">
        <v>120</v>
      </c>
      <c r="F25" s="199"/>
      <c r="G25" s="199" t="s">
        <v>171</v>
      </c>
      <c r="H25" s="199"/>
      <c r="I25" s="199"/>
      <c r="J25" s="200"/>
      <c r="K25" s="27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3">
      <c r="A26" s="27"/>
      <c r="B26" s="22" t="s">
        <v>86</v>
      </c>
      <c r="C26" s="203" t="s">
        <v>167</v>
      </c>
      <c r="D26" s="203"/>
      <c r="E26" s="203" t="s">
        <v>180</v>
      </c>
      <c r="F26" s="203"/>
      <c r="G26" s="203" t="s">
        <v>178</v>
      </c>
      <c r="H26" s="203"/>
      <c r="I26" s="203"/>
      <c r="J26" s="204"/>
      <c r="K26" s="27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3">
      <c r="A27" s="27"/>
      <c r="B27" s="9" t="s">
        <v>87</v>
      </c>
      <c r="C27" s="199"/>
      <c r="D27" s="199"/>
      <c r="E27" s="199"/>
      <c r="F27" s="199"/>
      <c r="G27" s="199" t="s">
        <v>116</v>
      </c>
      <c r="H27" s="199"/>
      <c r="I27" s="199"/>
      <c r="J27" s="200"/>
      <c r="K27" s="27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3" ht="15.75" thickBot="1">
      <c r="A28" s="27"/>
      <c r="B28" s="23" t="s">
        <v>88</v>
      </c>
      <c r="C28" s="213"/>
      <c r="D28" s="213"/>
      <c r="E28" s="213"/>
      <c r="F28" s="213"/>
      <c r="G28" s="213" t="s">
        <v>170</v>
      </c>
      <c r="H28" s="213"/>
      <c r="I28" s="213"/>
      <c r="J28" s="214"/>
      <c r="K28" s="27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3" ht="18.600000000000001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L59" s="1"/>
      <c r="M59" s="1"/>
      <c r="N59" s="1"/>
      <c r="O59" s="1"/>
      <c r="P59" s="1"/>
      <c r="Q59" s="1"/>
      <c r="R59" s="1"/>
      <c r="S59" s="1"/>
      <c r="T59" s="1"/>
      <c r="U59" s="1"/>
    </row>
  </sheetData>
  <protectedRanges>
    <protectedRange algorithmName="SHA-512" hashValue="23NYO7E2zzDy2tJZG1nLYge71MUxIx00P5DkrcUpoXqgThthWFKZNP8v5Ix9c2czo6qJn1+4Fj8V78CE0ZoHAA==" saltValue="IoaAHjjx+KIL4rZr/2fe+g==" spinCount="100000" sqref="B3:J11" name="Bereich1"/>
  </protectedRanges>
  <mergeCells count="74">
    <mergeCell ref="C28:D28"/>
    <mergeCell ref="E28:F28"/>
    <mergeCell ref="G28:H28"/>
    <mergeCell ref="I28:J28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I5:J5"/>
    <mergeCell ref="B13:J13"/>
    <mergeCell ref="C15:D15"/>
    <mergeCell ref="E15:F15"/>
    <mergeCell ref="G15:H15"/>
    <mergeCell ref="I15:J15"/>
    <mergeCell ref="A1:K1"/>
    <mergeCell ref="C14:D14"/>
    <mergeCell ref="E14:F14"/>
    <mergeCell ref="G14:H14"/>
    <mergeCell ref="I14:J14"/>
    <mergeCell ref="C3:D3"/>
    <mergeCell ref="E3:F3"/>
    <mergeCell ref="G3:H3"/>
    <mergeCell ref="I3:J3"/>
    <mergeCell ref="C4:D4"/>
    <mergeCell ref="E4:F4"/>
    <mergeCell ref="G4:H4"/>
    <mergeCell ref="I4:J4"/>
    <mergeCell ref="C5:D5"/>
    <mergeCell ref="E5:F5"/>
    <mergeCell ref="G5:H5"/>
  </mergeCells>
  <phoneticPr fontId="1" type="noConversion"/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FBFC8E-428C-42CD-A89E-C61F7542AB46}">
          <x14:formula1>
            <xm:f>Daten!$D$2:$D$195</xm:f>
          </x14:formula1>
          <xm:sqref>C7:C11 E7:E11 I7:I11 G7:G11 C14:I28 J22:J28 J14:J18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CFD5E4CA4B01488055992EEB9694A2" ma:contentTypeVersion="2" ma:contentTypeDescription="Ein neues Dokument erstellen." ma:contentTypeScope="" ma:versionID="6b10e676625882ded599c3d3d8a6b52d">
  <xsd:schema xmlns:xsd="http://www.w3.org/2001/XMLSchema" xmlns:xs="http://www.w3.org/2001/XMLSchema" xmlns:p="http://schemas.microsoft.com/office/2006/metadata/properties" xmlns:ns3="7f2b11c9-cd1c-45be-8aa7-cd06586194d2" targetNamespace="http://schemas.microsoft.com/office/2006/metadata/properties" ma:root="true" ma:fieldsID="1b7e923fd6a04235c3db9aa2da7c00ac" ns3:_="">
    <xsd:import namespace="7f2b11c9-cd1c-45be-8aa7-cd06586194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b11c9-cd1c-45be-8aa7-cd0658619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C647F-4257-46B4-BDE6-F917066A26DE}"/>
</file>

<file path=customXml/itemProps2.xml><?xml version="1.0" encoding="utf-8"?>
<ds:datastoreItem xmlns:ds="http://schemas.openxmlformats.org/officeDocument/2006/customXml" ds:itemID="{E39F50EC-9B83-48B5-B85F-29119C448DEA}"/>
</file>

<file path=customXml/itemProps3.xml><?xml version="1.0" encoding="utf-8"?>
<ds:datastoreItem xmlns:ds="http://schemas.openxmlformats.org/officeDocument/2006/customXml" ds:itemID="{42E4A791-D82C-41EB-9B32-263B9DEAC4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Konrad Frischkorn</dc:creator>
  <cp:keywords/>
  <dc:description/>
  <cp:lastModifiedBy/>
  <cp:revision/>
  <dcterms:created xsi:type="dcterms:W3CDTF">2021-05-12T18:17:50Z</dcterms:created>
  <dcterms:modified xsi:type="dcterms:W3CDTF">2024-09-18T13:45:52Z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0x010100CACFD5E4CA4B01488055992EEB9694A2</vt:lpwstr>
  </property>
</Properties>
</file>